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B37339\Desktop\"/>
    </mc:Choice>
  </mc:AlternateContent>
  <bookViews>
    <workbookView xWindow="0" yWindow="0" windowWidth="15360" windowHeight="7320"/>
  </bookViews>
  <sheets>
    <sheet name="ED SEDE BANRISUL - 7º andar rev" sheetId="7" r:id="rId1"/>
  </sheets>
  <definedNames>
    <definedName name="_xlnm.Print_Area" localSheetId="0">'ED SEDE BANRISUL - 7º andar rev'!$A$1:$K$535</definedName>
    <definedName name="_xlnm.Print_Titles" localSheetId="0">'ED SEDE BANRISUL - 7º andar rev'!$12:$13</definedName>
  </definedNames>
  <calcPr calcId="162913"/>
</workbook>
</file>

<file path=xl/calcChain.xml><?xml version="1.0" encoding="utf-8"?>
<calcChain xmlns="http://schemas.openxmlformats.org/spreadsheetml/2006/main">
  <c r="J533" i="7" l="1"/>
  <c r="I533" i="7"/>
  <c r="J532" i="7"/>
  <c r="I532" i="7"/>
  <c r="J531" i="7"/>
  <c r="I531" i="7"/>
  <c r="J530" i="7"/>
  <c r="I530" i="7"/>
  <c r="J529" i="7"/>
  <c r="I529" i="7"/>
  <c r="J528" i="7"/>
  <c r="I528" i="7"/>
  <c r="J527" i="7"/>
  <c r="I527" i="7"/>
  <c r="J526" i="7"/>
  <c r="I526" i="7"/>
  <c r="J525" i="7"/>
  <c r="I525" i="7"/>
  <c r="J524" i="7"/>
  <c r="I524" i="7"/>
  <c r="J523" i="7"/>
  <c r="I523" i="7"/>
  <c r="J522" i="7"/>
  <c r="I522" i="7"/>
  <c r="J520" i="7"/>
  <c r="I520" i="7"/>
  <c r="J519" i="7"/>
  <c r="I519" i="7"/>
  <c r="J518" i="7"/>
  <c r="I518" i="7"/>
  <c r="J517" i="7"/>
  <c r="I517" i="7"/>
  <c r="J516" i="7"/>
  <c r="I516" i="7"/>
  <c r="J515" i="7"/>
  <c r="I515" i="7"/>
  <c r="J513" i="7"/>
  <c r="I513" i="7"/>
  <c r="J512" i="7"/>
  <c r="I512" i="7"/>
  <c r="J511" i="7"/>
  <c r="I511" i="7"/>
  <c r="J510" i="7"/>
  <c r="I510" i="7"/>
  <c r="J508" i="7"/>
  <c r="I508" i="7"/>
  <c r="J506" i="7"/>
  <c r="I506" i="7"/>
  <c r="J505" i="7"/>
  <c r="I505" i="7"/>
  <c r="J504" i="7"/>
  <c r="I504" i="7"/>
  <c r="J503" i="7"/>
  <c r="I503" i="7"/>
  <c r="J501" i="7"/>
  <c r="I501" i="7"/>
  <c r="J500" i="7"/>
  <c r="I500" i="7"/>
  <c r="J499" i="7"/>
  <c r="I499" i="7"/>
  <c r="J498" i="7"/>
  <c r="I498" i="7"/>
  <c r="J497" i="7"/>
  <c r="I497" i="7"/>
  <c r="J496" i="7"/>
  <c r="I496" i="7"/>
  <c r="J495" i="7"/>
  <c r="I495" i="7"/>
  <c r="J494" i="7"/>
  <c r="I494" i="7"/>
  <c r="J493" i="7"/>
  <c r="I493" i="7"/>
  <c r="J492" i="7"/>
  <c r="I492" i="7"/>
  <c r="J491" i="7"/>
  <c r="I491" i="7"/>
  <c r="J490" i="7"/>
  <c r="I490" i="7"/>
  <c r="J489" i="7"/>
  <c r="I489" i="7"/>
  <c r="J488" i="7"/>
  <c r="I488" i="7"/>
  <c r="J487" i="7"/>
  <c r="I487" i="7"/>
  <c r="J486" i="7"/>
  <c r="I486" i="7"/>
  <c r="J484" i="7"/>
  <c r="I484" i="7"/>
  <c r="J483" i="7"/>
  <c r="I483" i="7"/>
  <c r="J482" i="7"/>
  <c r="I482" i="7"/>
  <c r="J481" i="7"/>
  <c r="I481" i="7"/>
  <c r="J480" i="7"/>
  <c r="I480" i="7"/>
  <c r="J479" i="7"/>
  <c r="I479" i="7"/>
  <c r="J478" i="7"/>
  <c r="I478" i="7"/>
  <c r="J476" i="7"/>
  <c r="I476" i="7"/>
  <c r="J475" i="7"/>
  <c r="I475" i="7"/>
  <c r="J474" i="7"/>
  <c r="I474" i="7"/>
  <c r="J473" i="7"/>
  <c r="I473" i="7"/>
  <c r="J472" i="7"/>
  <c r="I472" i="7"/>
  <c r="J471" i="7"/>
  <c r="I471" i="7"/>
  <c r="J470" i="7"/>
  <c r="I470" i="7"/>
  <c r="J469" i="7"/>
  <c r="I469" i="7"/>
  <c r="J468" i="7"/>
  <c r="I468" i="7"/>
  <c r="J467" i="7"/>
  <c r="I467" i="7"/>
  <c r="J466" i="7"/>
  <c r="I466" i="7"/>
  <c r="J465" i="7"/>
  <c r="I465" i="7"/>
  <c r="J464" i="7"/>
  <c r="I464" i="7"/>
  <c r="J462" i="7"/>
  <c r="I462" i="7"/>
  <c r="J461" i="7"/>
  <c r="I461" i="7"/>
  <c r="J460" i="7"/>
  <c r="I460" i="7"/>
  <c r="J459" i="7"/>
  <c r="I459" i="7"/>
  <c r="J458" i="7"/>
  <c r="I458" i="7"/>
  <c r="J457" i="7"/>
  <c r="I457" i="7"/>
  <c r="J456" i="7"/>
  <c r="I456" i="7"/>
  <c r="J455" i="7"/>
  <c r="I455" i="7"/>
  <c r="J454" i="7"/>
  <c r="I454" i="7"/>
  <c r="J453" i="7"/>
  <c r="I453" i="7"/>
  <c r="J452" i="7"/>
  <c r="I452" i="7"/>
  <c r="J451" i="7"/>
  <c r="I451" i="7"/>
  <c r="J450" i="7"/>
  <c r="I450" i="7"/>
  <c r="J449" i="7"/>
  <c r="I449" i="7"/>
  <c r="J448" i="7"/>
  <c r="I448" i="7"/>
  <c r="J447" i="7"/>
  <c r="I447" i="7"/>
  <c r="J446" i="7"/>
  <c r="I446" i="7"/>
  <c r="J445" i="7"/>
  <c r="I445" i="7"/>
  <c r="J444" i="7"/>
  <c r="I444" i="7"/>
  <c r="J443" i="7"/>
  <c r="I443" i="7"/>
  <c r="J442" i="7"/>
  <c r="I442" i="7"/>
  <c r="J441" i="7"/>
  <c r="I441" i="7"/>
  <c r="J440" i="7"/>
  <c r="I440" i="7"/>
  <c r="J439" i="7"/>
  <c r="I439" i="7"/>
  <c r="J438" i="7"/>
  <c r="I438" i="7"/>
  <c r="J437" i="7"/>
  <c r="I437" i="7"/>
  <c r="J435" i="7"/>
  <c r="I435" i="7"/>
  <c r="J434" i="7"/>
  <c r="I434" i="7"/>
  <c r="J433" i="7"/>
  <c r="I433" i="7"/>
  <c r="J432" i="7"/>
  <c r="I432" i="7"/>
  <c r="J430" i="7"/>
  <c r="I430" i="7"/>
  <c r="J429" i="7"/>
  <c r="I429" i="7"/>
  <c r="J428" i="7"/>
  <c r="I428" i="7"/>
  <c r="J427" i="7"/>
  <c r="I427" i="7"/>
  <c r="J426" i="7"/>
  <c r="I426" i="7"/>
  <c r="J425" i="7"/>
  <c r="I425" i="7"/>
  <c r="J424" i="7"/>
  <c r="I424" i="7"/>
  <c r="J423" i="7"/>
  <c r="I423" i="7"/>
  <c r="J422" i="7"/>
  <c r="I422" i="7"/>
  <c r="J421" i="7"/>
  <c r="I421" i="7"/>
  <c r="J420" i="7"/>
  <c r="I420" i="7"/>
  <c r="J419" i="7"/>
  <c r="I419" i="7"/>
  <c r="J414" i="7"/>
  <c r="I414" i="7"/>
  <c r="J413" i="7"/>
  <c r="K413" i="7" s="1"/>
  <c r="I413" i="7"/>
  <c r="J412" i="7"/>
  <c r="I412" i="7"/>
  <c r="J411" i="7"/>
  <c r="K411" i="7" s="1"/>
  <c r="I411" i="7"/>
  <c r="J410" i="7"/>
  <c r="I410" i="7"/>
  <c r="J409" i="7"/>
  <c r="J415" i="7" s="1"/>
  <c r="I409" i="7"/>
  <c r="J408" i="7"/>
  <c r="I408" i="7"/>
  <c r="J405" i="7"/>
  <c r="I405" i="7"/>
  <c r="J404" i="7"/>
  <c r="I404" i="7"/>
  <c r="J403" i="7"/>
  <c r="I403" i="7"/>
  <c r="K403" i="7" s="1"/>
  <c r="J402" i="7"/>
  <c r="I402" i="7"/>
  <c r="J401" i="7"/>
  <c r="I401" i="7"/>
  <c r="J398" i="7"/>
  <c r="I398" i="7"/>
  <c r="J397" i="7"/>
  <c r="I397" i="7"/>
  <c r="J396" i="7"/>
  <c r="I396" i="7"/>
  <c r="J395" i="7"/>
  <c r="I395" i="7"/>
  <c r="J394" i="7"/>
  <c r="J399" i="7" s="1"/>
  <c r="I394" i="7"/>
  <c r="J390" i="7"/>
  <c r="I390" i="7"/>
  <c r="J389" i="7"/>
  <c r="I389" i="7"/>
  <c r="J388" i="7"/>
  <c r="I388" i="7"/>
  <c r="J387" i="7"/>
  <c r="I387" i="7"/>
  <c r="J386" i="7"/>
  <c r="I386" i="7"/>
  <c r="J385" i="7"/>
  <c r="I385" i="7"/>
  <c r="J384" i="7"/>
  <c r="I384" i="7"/>
  <c r="J383" i="7"/>
  <c r="I383" i="7"/>
  <c r="J382" i="7"/>
  <c r="I382" i="7"/>
  <c r="J378" i="7"/>
  <c r="I378" i="7"/>
  <c r="J377" i="7"/>
  <c r="I377" i="7"/>
  <c r="J376" i="7"/>
  <c r="I376" i="7"/>
  <c r="J375" i="7"/>
  <c r="I375" i="7"/>
  <c r="J374" i="7"/>
  <c r="I374" i="7"/>
  <c r="K374" i="7" s="1"/>
  <c r="J373" i="7"/>
  <c r="I373" i="7"/>
  <c r="J372" i="7"/>
  <c r="I372" i="7"/>
  <c r="J371" i="7"/>
  <c r="I371" i="7"/>
  <c r="J370" i="7"/>
  <c r="I370" i="7"/>
  <c r="J369" i="7"/>
  <c r="I369" i="7"/>
  <c r="J368" i="7"/>
  <c r="I368" i="7"/>
  <c r="J367" i="7"/>
  <c r="I367" i="7"/>
  <c r="J366" i="7"/>
  <c r="I366" i="7"/>
  <c r="J365" i="7"/>
  <c r="I365" i="7"/>
  <c r="J364" i="7"/>
  <c r="I364" i="7"/>
  <c r="J363" i="7"/>
  <c r="I363" i="7"/>
  <c r="J362" i="7"/>
  <c r="I362" i="7"/>
  <c r="J361" i="7"/>
  <c r="I361" i="7"/>
  <c r="J360" i="7"/>
  <c r="I360" i="7"/>
  <c r="J359" i="7"/>
  <c r="I359" i="7"/>
  <c r="J358" i="7"/>
  <c r="I358" i="7"/>
  <c r="J357" i="7"/>
  <c r="I357" i="7"/>
  <c r="J356" i="7"/>
  <c r="I356" i="7"/>
  <c r="J355" i="7"/>
  <c r="I355" i="7"/>
  <c r="J354" i="7"/>
  <c r="I354" i="7"/>
  <c r="J353" i="7"/>
  <c r="I353" i="7"/>
  <c r="J352" i="7"/>
  <c r="I352" i="7"/>
  <c r="J351" i="7"/>
  <c r="I351" i="7"/>
  <c r="J350" i="7"/>
  <c r="I350" i="7"/>
  <c r="J349" i="7"/>
  <c r="I349" i="7"/>
  <c r="J348" i="7"/>
  <c r="I348" i="7"/>
  <c r="J347" i="7"/>
  <c r="I347" i="7"/>
  <c r="J346" i="7"/>
  <c r="I346" i="7"/>
  <c r="J345" i="7"/>
  <c r="I345" i="7"/>
  <c r="J344" i="7"/>
  <c r="I344" i="7"/>
  <c r="J343" i="7"/>
  <c r="I343" i="7"/>
  <c r="J342" i="7"/>
  <c r="I342" i="7"/>
  <c r="J341" i="7"/>
  <c r="I341" i="7"/>
  <c r="J340" i="7"/>
  <c r="I340" i="7"/>
  <c r="J339" i="7"/>
  <c r="I339" i="7"/>
  <c r="J338" i="7"/>
  <c r="I338" i="7"/>
  <c r="J337" i="7"/>
  <c r="I337" i="7"/>
  <c r="J336" i="7"/>
  <c r="I336" i="7"/>
  <c r="J335" i="7"/>
  <c r="I335" i="7"/>
  <c r="J334" i="7"/>
  <c r="I334" i="7"/>
  <c r="J333" i="7"/>
  <c r="I333" i="7"/>
  <c r="J332" i="7"/>
  <c r="I332" i="7"/>
  <c r="J331" i="7"/>
  <c r="I331" i="7"/>
  <c r="J330" i="7"/>
  <c r="I330" i="7"/>
  <c r="J329" i="7"/>
  <c r="I329" i="7"/>
  <c r="J328" i="7"/>
  <c r="I328" i="7"/>
  <c r="J327" i="7"/>
  <c r="I327" i="7"/>
  <c r="K327" i="7" s="1"/>
  <c r="J326" i="7"/>
  <c r="I326" i="7"/>
  <c r="J325" i="7"/>
  <c r="I325" i="7"/>
  <c r="K325" i="7" s="1"/>
  <c r="J323" i="7"/>
  <c r="I323" i="7"/>
  <c r="J322" i="7"/>
  <c r="I322" i="7"/>
  <c r="J321" i="7"/>
  <c r="I321" i="7"/>
  <c r="J320" i="7"/>
  <c r="I320" i="7"/>
  <c r="K320" i="7" s="1"/>
  <c r="J318" i="7"/>
  <c r="I318" i="7"/>
  <c r="J317" i="7"/>
  <c r="I317" i="7"/>
  <c r="K317" i="7" s="1"/>
  <c r="J316" i="7"/>
  <c r="I316" i="7"/>
  <c r="J315" i="7"/>
  <c r="I315" i="7"/>
  <c r="K315" i="7" s="1"/>
  <c r="J314" i="7"/>
  <c r="I314" i="7"/>
  <c r="J313" i="7"/>
  <c r="I313" i="7"/>
  <c r="K313" i="7" s="1"/>
  <c r="J312" i="7"/>
  <c r="I312" i="7"/>
  <c r="J311" i="7"/>
  <c r="I311" i="7"/>
  <c r="K311" i="7" s="1"/>
  <c r="J310" i="7"/>
  <c r="I310" i="7"/>
  <c r="J309" i="7"/>
  <c r="I309" i="7"/>
  <c r="K309" i="7" s="1"/>
  <c r="J307" i="7"/>
  <c r="I307" i="7"/>
  <c r="J306" i="7"/>
  <c r="I306" i="7"/>
  <c r="J304" i="7"/>
  <c r="I304" i="7"/>
  <c r="J303" i="7"/>
  <c r="I303" i="7"/>
  <c r="K303" i="7" s="1"/>
  <c r="J302" i="7"/>
  <c r="I302" i="7"/>
  <c r="J300" i="7"/>
  <c r="I300" i="7"/>
  <c r="J296" i="7"/>
  <c r="I296" i="7"/>
  <c r="J295" i="7"/>
  <c r="I295" i="7"/>
  <c r="J294" i="7"/>
  <c r="I294" i="7"/>
  <c r="J293" i="7"/>
  <c r="I293" i="7"/>
  <c r="J292" i="7"/>
  <c r="I292" i="7"/>
  <c r="J291" i="7"/>
  <c r="I291" i="7"/>
  <c r="J290" i="7"/>
  <c r="I290" i="7"/>
  <c r="J289" i="7"/>
  <c r="I289" i="7"/>
  <c r="J288" i="7"/>
  <c r="I288" i="7"/>
  <c r="J287" i="7"/>
  <c r="I287" i="7"/>
  <c r="J286" i="7"/>
  <c r="I286" i="7"/>
  <c r="J285" i="7"/>
  <c r="I285" i="7"/>
  <c r="J284" i="7"/>
  <c r="I284" i="7"/>
  <c r="J283" i="7"/>
  <c r="I283" i="7"/>
  <c r="J282" i="7"/>
  <c r="I282" i="7"/>
  <c r="J281" i="7"/>
  <c r="I281" i="7"/>
  <c r="J280" i="7"/>
  <c r="I280" i="7"/>
  <c r="J279" i="7"/>
  <c r="I279" i="7"/>
  <c r="J278" i="7"/>
  <c r="I278" i="7"/>
  <c r="J277" i="7"/>
  <c r="I277" i="7"/>
  <c r="J276" i="7"/>
  <c r="I276" i="7"/>
  <c r="J275" i="7"/>
  <c r="I275" i="7"/>
  <c r="J274" i="7"/>
  <c r="I274" i="7"/>
  <c r="J273" i="7"/>
  <c r="I273" i="7"/>
  <c r="J272" i="7"/>
  <c r="I272" i="7"/>
  <c r="J271" i="7"/>
  <c r="I271" i="7"/>
  <c r="J270" i="7"/>
  <c r="I270" i="7"/>
  <c r="J269" i="7"/>
  <c r="I269" i="7"/>
  <c r="J268" i="7"/>
  <c r="I268" i="7"/>
  <c r="J267" i="7"/>
  <c r="I267" i="7"/>
  <c r="J266" i="7"/>
  <c r="I266" i="7"/>
  <c r="J265" i="7"/>
  <c r="I265" i="7"/>
  <c r="J264" i="7"/>
  <c r="I264" i="7"/>
  <c r="J263" i="7"/>
  <c r="I263" i="7"/>
  <c r="J262" i="7"/>
  <c r="I262" i="7"/>
  <c r="J261" i="7"/>
  <c r="I261" i="7"/>
  <c r="J260" i="7"/>
  <c r="I260" i="7"/>
  <c r="J259" i="7"/>
  <c r="I259" i="7"/>
  <c r="J258" i="7"/>
  <c r="I258" i="7"/>
  <c r="J257" i="7"/>
  <c r="I257" i="7"/>
  <c r="J256" i="7"/>
  <c r="I256" i="7"/>
  <c r="J255" i="7"/>
  <c r="I255" i="7"/>
  <c r="J253" i="7"/>
  <c r="I253" i="7"/>
  <c r="J252" i="7"/>
  <c r="I252" i="7"/>
  <c r="J251" i="7"/>
  <c r="I251" i="7"/>
  <c r="J250" i="7"/>
  <c r="I250" i="7"/>
  <c r="J248" i="7"/>
  <c r="I248" i="7"/>
  <c r="J247" i="7"/>
  <c r="I247" i="7"/>
  <c r="J246" i="7"/>
  <c r="I246" i="7"/>
  <c r="J245" i="7"/>
  <c r="I245" i="7"/>
  <c r="J244" i="7"/>
  <c r="I244" i="7"/>
  <c r="J242" i="7"/>
  <c r="K242" i="7" s="1"/>
  <c r="I242" i="7"/>
  <c r="J241" i="7"/>
  <c r="I241" i="7"/>
  <c r="J240" i="7"/>
  <c r="I240" i="7"/>
  <c r="J238" i="7"/>
  <c r="I238" i="7"/>
  <c r="J237" i="7"/>
  <c r="I237" i="7"/>
  <c r="J236" i="7"/>
  <c r="I236" i="7"/>
  <c r="J235" i="7"/>
  <c r="I235" i="7"/>
  <c r="J234" i="7"/>
  <c r="I234" i="7"/>
  <c r="J233" i="7"/>
  <c r="I233" i="7"/>
  <c r="J231" i="7"/>
  <c r="I231" i="7"/>
  <c r="J230" i="7"/>
  <c r="I230" i="7"/>
  <c r="J229" i="7"/>
  <c r="I229" i="7"/>
  <c r="J227" i="7"/>
  <c r="I227" i="7"/>
  <c r="J226" i="7"/>
  <c r="I226" i="7"/>
  <c r="J225" i="7"/>
  <c r="I225" i="7"/>
  <c r="J223" i="7"/>
  <c r="I223" i="7"/>
  <c r="J222" i="7"/>
  <c r="I222" i="7"/>
  <c r="J221" i="7"/>
  <c r="I221" i="7"/>
  <c r="J220" i="7"/>
  <c r="I220" i="7"/>
  <c r="J219" i="7"/>
  <c r="I219" i="7"/>
  <c r="J218" i="7"/>
  <c r="I218" i="7"/>
  <c r="J217" i="7"/>
  <c r="I217" i="7"/>
  <c r="J216" i="7"/>
  <c r="I216" i="7"/>
  <c r="J215" i="7"/>
  <c r="I215" i="7"/>
  <c r="J214" i="7"/>
  <c r="I214" i="7"/>
  <c r="J212" i="7"/>
  <c r="I212" i="7"/>
  <c r="J211" i="7"/>
  <c r="K211" i="7" s="1"/>
  <c r="I211" i="7"/>
  <c r="J210" i="7"/>
  <c r="I210" i="7"/>
  <c r="J209" i="7"/>
  <c r="I209" i="7"/>
  <c r="J207" i="7"/>
  <c r="I207" i="7"/>
  <c r="J206" i="7"/>
  <c r="I206" i="7"/>
  <c r="J205" i="7"/>
  <c r="I205" i="7"/>
  <c r="J204" i="7"/>
  <c r="I204" i="7"/>
  <c r="J203" i="7"/>
  <c r="I203" i="7"/>
  <c r="J201" i="7"/>
  <c r="I201" i="7"/>
  <c r="J200" i="7"/>
  <c r="I200" i="7"/>
  <c r="J199" i="7"/>
  <c r="I199" i="7"/>
  <c r="J195" i="7"/>
  <c r="I195" i="7"/>
  <c r="J194" i="7"/>
  <c r="K194" i="7" s="1"/>
  <c r="I194" i="7"/>
  <c r="J192" i="7"/>
  <c r="I192" i="7"/>
  <c r="J190" i="7"/>
  <c r="K190" i="7" s="1"/>
  <c r="I190" i="7"/>
  <c r="J188" i="7"/>
  <c r="I188" i="7"/>
  <c r="J185" i="7"/>
  <c r="I185" i="7"/>
  <c r="J184" i="7"/>
  <c r="I184" i="7"/>
  <c r="J182" i="7"/>
  <c r="I182" i="7"/>
  <c r="J180" i="7"/>
  <c r="I180" i="7"/>
  <c r="J176" i="7"/>
  <c r="I176" i="7"/>
  <c r="J174" i="7"/>
  <c r="I174" i="7"/>
  <c r="J172" i="7"/>
  <c r="I172" i="7"/>
  <c r="J177" i="7"/>
  <c r="I177" i="7"/>
  <c r="J170" i="7"/>
  <c r="I170" i="7"/>
  <c r="J169" i="7"/>
  <c r="I169" i="7"/>
  <c r="J168" i="7"/>
  <c r="I168" i="7"/>
  <c r="J165" i="7"/>
  <c r="J164" i="7"/>
  <c r="J163" i="7"/>
  <c r="I165" i="7"/>
  <c r="I164" i="7"/>
  <c r="I163" i="7"/>
  <c r="J161" i="7"/>
  <c r="K161" i="7" s="1"/>
  <c r="J160" i="7"/>
  <c r="J159" i="7"/>
  <c r="J158" i="7"/>
  <c r="I160" i="7"/>
  <c r="I159" i="7"/>
  <c r="I158" i="7"/>
  <c r="I157" i="7"/>
  <c r="K157" i="7" s="1"/>
  <c r="I155" i="7"/>
  <c r="I154" i="7"/>
  <c r="K154" i="7" s="1"/>
  <c r="I153" i="7"/>
  <c r="I152" i="7"/>
  <c r="K152" i="7" s="1"/>
  <c r="I150" i="7"/>
  <c r="I147" i="7"/>
  <c r="I146" i="7"/>
  <c r="I145" i="7"/>
  <c r="K145" i="7" s="1"/>
  <c r="I144" i="7"/>
  <c r="I143" i="7"/>
  <c r="J140" i="7"/>
  <c r="I140" i="7"/>
  <c r="J139" i="7"/>
  <c r="I139" i="7"/>
  <c r="J138" i="7"/>
  <c r="I138" i="7"/>
  <c r="J137" i="7"/>
  <c r="I137" i="7"/>
  <c r="J135" i="7"/>
  <c r="I135" i="7"/>
  <c r="J133" i="7"/>
  <c r="J132" i="7"/>
  <c r="J131" i="7"/>
  <c r="K131" i="7" s="1"/>
  <c r="I133" i="7"/>
  <c r="I132" i="7"/>
  <c r="I131" i="7"/>
  <c r="I130" i="7"/>
  <c r="I129" i="7"/>
  <c r="K129" i="7" s="1"/>
  <c r="I128" i="7"/>
  <c r="I127" i="7"/>
  <c r="I126" i="7"/>
  <c r="I125" i="7"/>
  <c r="K125" i="7" s="1"/>
  <c r="I124" i="7"/>
  <c r="K124" i="7" s="1"/>
  <c r="J121" i="7"/>
  <c r="I121" i="7"/>
  <c r="J120" i="7"/>
  <c r="I120" i="7"/>
  <c r="J119" i="7"/>
  <c r="I119" i="7"/>
  <c r="J117" i="7"/>
  <c r="I117" i="7"/>
  <c r="J116" i="7"/>
  <c r="I116" i="7"/>
  <c r="J115" i="7"/>
  <c r="I115" i="7"/>
  <c r="J113" i="7"/>
  <c r="I113" i="7"/>
  <c r="J112" i="7"/>
  <c r="I112" i="7"/>
  <c r="J111" i="7"/>
  <c r="I111" i="7"/>
  <c r="J109" i="7"/>
  <c r="I109" i="7"/>
  <c r="J108" i="7"/>
  <c r="I108" i="7"/>
  <c r="J107" i="7"/>
  <c r="I107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96" i="7"/>
  <c r="I96" i="7"/>
  <c r="J93" i="7"/>
  <c r="K93" i="7" s="1"/>
  <c r="I93" i="7"/>
  <c r="J92" i="7"/>
  <c r="I92" i="7"/>
  <c r="J91" i="7"/>
  <c r="I91" i="7"/>
  <c r="J90" i="7"/>
  <c r="I90" i="7"/>
  <c r="J89" i="7"/>
  <c r="I89" i="7"/>
  <c r="J88" i="7"/>
  <c r="I88" i="7"/>
  <c r="J86" i="7"/>
  <c r="I86" i="7"/>
  <c r="J85" i="7"/>
  <c r="I85" i="7"/>
  <c r="J84" i="7"/>
  <c r="I84" i="7"/>
  <c r="J83" i="7"/>
  <c r="I83" i="7"/>
  <c r="J80" i="7"/>
  <c r="I80" i="7"/>
  <c r="J78" i="7"/>
  <c r="I78" i="7"/>
  <c r="J75" i="7"/>
  <c r="I75" i="7"/>
  <c r="J74" i="7"/>
  <c r="I74" i="7"/>
  <c r="J71" i="7"/>
  <c r="I71" i="7"/>
  <c r="J70" i="7"/>
  <c r="I70" i="7"/>
  <c r="J69" i="7"/>
  <c r="I69" i="7"/>
  <c r="J67" i="7"/>
  <c r="K67" i="7" s="1"/>
  <c r="J66" i="7"/>
  <c r="J65" i="7"/>
  <c r="J63" i="7"/>
  <c r="J61" i="7"/>
  <c r="J60" i="7"/>
  <c r="J59" i="7"/>
  <c r="J58" i="7"/>
  <c r="J57" i="7"/>
  <c r="J56" i="7"/>
  <c r="J55" i="7"/>
  <c r="J54" i="7"/>
  <c r="I60" i="7"/>
  <c r="I67" i="7"/>
  <c r="I66" i="7"/>
  <c r="I65" i="7"/>
  <c r="I63" i="7"/>
  <c r="K63" i="7" s="1"/>
  <c r="I61" i="7"/>
  <c r="I59" i="7"/>
  <c r="K59" i="7" s="1"/>
  <c r="I58" i="7"/>
  <c r="I56" i="7"/>
  <c r="I55" i="7"/>
  <c r="I54" i="7"/>
  <c r="K58" i="7"/>
  <c r="J51" i="7"/>
  <c r="J50" i="7"/>
  <c r="J49" i="7"/>
  <c r="J47" i="7"/>
  <c r="I51" i="7"/>
  <c r="I50" i="7"/>
  <c r="I49" i="7"/>
  <c r="K49" i="7" s="1"/>
  <c r="I47" i="7"/>
  <c r="I45" i="7"/>
  <c r="I44" i="7"/>
  <c r="I43" i="7"/>
  <c r="J45" i="7"/>
  <c r="J44" i="7"/>
  <c r="J43" i="7"/>
  <c r="J42" i="7"/>
  <c r="K42" i="7" s="1"/>
  <c r="J41" i="7"/>
  <c r="I39" i="7"/>
  <c r="J39" i="7"/>
  <c r="J38" i="7"/>
  <c r="K38" i="7" s="1"/>
  <c r="J37" i="7"/>
  <c r="J36" i="7"/>
  <c r="K36" i="7" s="1"/>
  <c r="J35" i="7"/>
  <c r="J34" i="7"/>
  <c r="K34" i="7" s="1"/>
  <c r="J32" i="7"/>
  <c r="J31" i="7"/>
  <c r="K31" i="7" s="1"/>
  <c r="J30" i="7"/>
  <c r="J29" i="7"/>
  <c r="K29" i="7" s="1"/>
  <c r="J28" i="7"/>
  <c r="J27" i="7"/>
  <c r="J26" i="7"/>
  <c r="J23" i="7"/>
  <c r="K23" i="7" s="1"/>
  <c r="J22" i="7"/>
  <c r="J21" i="7"/>
  <c r="K21" i="7" s="1"/>
  <c r="I18" i="7"/>
  <c r="J18" i="7"/>
  <c r="I19" i="7"/>
  <c r="J19" i="7"/>
  <c r="J17" i="7"/>
  <c r="I17" i="7"/>
  <c r="G534" i="7"/>
  <c r="F534" i="7"/>
  <c r="K533" i="7"/>
  <c r="H533" i="7"/>
  <c r="H532" i="7"/>
  <c r="K531" i="7"/>
  <c r="H531" i="7"/>
  <c r="H530" i="7"/>
  <c r="K529" i="7"/>
  <c r="H529" i="7"/>
  <c r="H528" i="7"/>
  <c r="K527" i="7"/>
  <c r="H527" i="7"/>
  <c r="K525" i="7"/>
  <c r="H525" i="7"/>
  <c r="H524" i="7"/>
  <c r="H523" i="7"/>
  <c r="H522" i="7"/>
  <c r="K520" i="7"/>
  <c r="H520" i="7"/>
  <c r="H519" i="7"/>
  <c r="H517" i="7"/>
  <c r="H516" i="7"/>
  <c r="H515" i="7"/>
  <c r="K513" i="7"/>
  <c r="H513" i="7"/>
  <c r="H512" i="7"/>
  <c r="K511" i="7"/>
  <c r="H511" i="7"/>
  <c r="H510" i="7"/>
  <c r="H508" i="7"/>
  <c r="H506" i="7"/>
  <c r="K505" i="7"/>
  <c r="H505" i="7"/>
  <c r="H504" i="7"/>
  <c r="K503" i="7"/>
  <c r="H503" i="7"/>
  <c r="H501" i="7"/>
  <c r="H500" i="7"/>
  <c r="H499" i="7"/>
  <c r="H498" i="7"/>
  <c r="H497" i="7"/>
  <c r="H496" i="7"/>
  <c r="H495" i="7"/>
  <c r="H493" i="7"/>
  <c r="K492" i="7"/>
  <c r="H492" i="7"/>
  <c r="H491" i="7"/>
  <c r="K490" i="7"/>
  <c r="H490" i="7"/>
  <c r="H489" i="7"/>
  <c r="K488" i="7"/>
  <c r="H488" i="7"/>
  <c r="H487" i="7"/>
  <c r="K486" i="7"/>
  <c r="H486" i="7"/>
  <c r="H484" i="7"/>
  <c r="H483" i="7"/>
  <c r="H482" i="7"/>
  <c r="H481" i="7"/>
  <c r="H480" i="7"/>
  <c r="H479" i="7"/>
  <c r="H478" i="7"/>
  <c r="K476" i="7"/>
  <c r="H476" i="7"/>
  <c r="H475" i="7"/>
  <c r="K474" i="7"/>
  <c r="H474" i="7"/>
  <c r="H473" i="7"/>
  <c r="K472" i="7"/>
  <c r="H472" i="7"/>
  <c r="H471" i="7"/>
  <c r="K470" i="7"/>
  <c r="H470" i="7"/>
  <c r="H469" i="7"/>
  <c r="K468" i="7"/>
  <c r="H468" i="7"/>
  <c r="H467" i="7"/>
  <c r="K466" i="7"/>
  <c r="H466" i="7"/>
  <c r="H465" i="7"/>
  <c r="K464" i="7"/>
  <c r="H464" i="7"/>
  <c r="H462" i="7"/>
  <c r="H461" i="7"/>
  <c r="H460" i="7"/>
  <c r="H459" i="7"/>
  <c r="H458" i="7"/>
  <c r="H457" i="7"/>
  <c r="K456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5" i="7"/>
  <c r="H434" i="7"/>
  <c r="H433" i="7"/>
  <c r="H432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G415" i="7"/>
  <c r="F415" i="7"/>
  <c r="H414" i="7"/>
  <c r="H413" i="7"/>
  <c r="H412" i="7"/>
  <c r="H411" i="7"/>
  <c r="H410" i="7"/>
  <c r="K409" i="7"/>
  <c r="H409" i="7"/>
  <c r="H408" i="7"/>
  <c r="G406" i="7"/>
  <c r="F406" i="7"/>
  <c r="K405" i="7"/>
  <c r="H405" i="7"/>
  <c r="H404" i="7"/>
  <c r="H403" i="7"/>
  <c r="H402" i="7"/>
  <c r="H401" i="7"/>
  <c r="G399" i="7"/>
  <c r="F399" i="7"/>
  <c r="H398" i="7"/>
  <c r="H397" i="7"/>
  <c r="H396" i="7"/>
  <c r="H395" i="7"/>
  <c r="H394" i="7"/>
  <c r="G391" i="7"/>
  <c r="F391" i="7"/>
  <c r="H390" i="7"/>
  <c r="H389" i="7"/>
  <c r="H388" i="7"/>
  <c r="H387" i="7"/>
  <c r="H386" i="7"/>
  <c r="H385" i="7"/>
  <c r="H384" i="7"/>
  <c r="H383" i="7"/>
  <c r="J391" i="7"/>
  <c r="H382" i="7"/>
  <c r="G379" i="7"/>
  <c r="F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K342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3" i="7"/>
  <c r="K322" i="7"/>
  <c r="H322" i="7"/>
  <c r="H321" i="7"/>
  <c r="H320" i="7"/>
  <c r="H318" i="7"/>
  <c r="H317" i="7"/>
  <c r="H316" i="7"/>
  <c r="H315" i="7"/>
  <c r="H314" i="7"/>
  <c r="H313" i="7"/>
  <c r="H312" i="7"/>
  <c r="H311" i="7"/>
  <c r="H310" i="7"/>
  <c r="H309" i="7"/>
  <c r="H307" i="7"/>
  <c r="K306" i="7"/>
  <c r="H306" i="7"/>
  <c r="H304" i="7"/>
  <c r="H303" i="7"/>
  <c r="H302" i="7"/>
  <c r="K300" i="7"/>
  <c r="J379" i="7"/>
  <c r="H300" i="7"/>
  <c r="G297" i="7"/>
  <c r="F297" i="7"/>
  <c r="H296" i="7"/>
  <c r="H295" i="7"/>
  <c r="H293" i="7"/>
  <c r="K292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3" i="7"/>
  <c r="H252" i="7"/>
  <c r="H251" i="7"/>
  <c r="H250" i="7"/>
  <c r="H248" i="7"/>
  <c r="H247" i="7"/>
  <c r="H246" i="7"/>
  <c r="H245" i="7"/>
  <c r="H244" i="7"/>
  <c r="H242" i="7"/>
  <c r="H241" i="7"/>
  <c r="H240" i="7"/>
  <c r="H238" i="7"/>
  <c r="H237" i="7"/>
  <c r="H236" i="7"/>
  <c r="H235" i="7"/>
  <c r="H234" i="7"/>
  <c r="H233" i="7"/>
  <c r="H231" i="7"/>
  <c r="H230" i="7"/>
  <c r="H229" i="7"/>
  <c r="H227" i="7"/>
  <c r="H226" i="7"/>
  <c r="K225" i="7"/>
  <c r="H225" i="7"/>
  <c r="H223" i="7"/>
  <c r="H222" i="7"/>
  <c r="H221" i="7"/>
  <c r="H220" i="7"/>
  <c r="H219" i="7"/>
  <c r="H218" i="7"/>
  <c r="H217" i="7"/>
  <c r="H216" i="7"/>
  <c r="H215" i="7"/>
  <c r="H214" i="7"/>
  <c r="H212" i="7"/>
  <c r="H211" i="7"/>
  <c r="H210" i="7"/>
  <c r="K209" i="7"/>
  <c r="H209" i="7"/>
  <c r="H207" i="7"/>
  <c r="H206" i="7"/>
  <c r="K204" i="7"/>
  <c r="H204" i="7"/>
  <c r="H203" i="7"/>
  <c r="K201" i="7"/>
  <c r="H201" i="7"/>
  <c r="H200" i="7"/>
  <c r="K199" i="7"/>
  <c r="H199" i="7"/>
  <c r="G196" i="7"/>
  <c r="F196" i="7"/>
  <c r="H195" i="7"/>
  <c r="H194" i="7"/>
  <c r="H192" i="7"/>
  <c r="H190" i="7"/>
  <c r="H188" i="7"/>
  <c r="K185" i="7"/>
  <c r="H185" i="7"/>
  <c r="H184" i="7"/>
  <c r="K182" i="7"/>
  <c r="H182" i="7"/>
  <c r="H180" i="7"/>
  <c r="H177" i="7"/>
  <c r="H176" i="7"/>
  <c r="H174" i="7"/>
  <c r="H172" i="7"/>
  <c r="H170" i="7"/>
  <c r="H169" i="7"/>
  <c r="H168" i="7"/>
  <c r="H165" i="7"/>
  <c r="H164" i="7"/>
  <c r="H163" i="7"/>
  <c r="H161" i="7"/>
  <c r="K160" i="7"/>
  <c r="H160" i="7"/>
  <c r="H159" i="7"/>
  <c r="H158" i="7"/>
  <c r="H157" i="7"/>
  <c r="K155" i="7"/>
  <c r="H155" i="7"/>
  <c r="H154" i="7"/>
  <c r="K153" i="7"/>
  <c r="H153" i="7"/>
  <c r="H152" i="7"/>
  <c r="K150" i="7"/>
  <c r="H150" i="7"/>
  <c r="K147" i="7"/>
  <c r="H147" i="7"/>
  <c r="K146" i="7"/>
  <c r="H146" i="7"/>
  <c r="H145" i="7"/>
  <c r="K144" i="7"/>
  <c r="H144" i="7"/>
  <c r="K143" i="7"/>
  <c r="H143" i="7"/>
  <c r="H140" i="7"/>
  <c r="H139" i="7"/>
  <c r="H138" i="7"/>
  <c r="H137" i="7"/>
  <c r="H135" i="7"/>
  <c r="H133" i="7"/>
  <c r="H132" i="7"/>
  <c r="H131" i="7"/>
  <c r="K130" i="7"/>
  <c r="H130" i="7"/>
  <c r="H129" i="7"/>
  <c r="K128" i="7"/>
  <c r="H128" i="7"/>
  <c r="K127" i="7"/>
  <c r="H127" i="7"/>
  <c r="K126" i="7"/>
  <c r="H126" i="7"/>
  <c r="H125" i="7"/>
  <c r="H124" i="7"/>
  <c r="K121" i="7"/>
  <c r="H121" i="7"/>
  <c r="H120" i="7"/>
  <c r="K119" i="7"/>
  <c r="H119" i="7"/>
  <c r="H117" i="7"/>
  <c r="H116" i="7"/>
  <c r="H115" i="7"/>
  <c r="K113" i="7"/>
  <c r="H113" i="7"/>
  <c r="H112" i="7"/>
  <c r="K111" i="7"/>
  <c r="H111" i="7"/>
  <c r="H109" i="7"/>
  <c r="H108" i="7"/>
  <c r="H107" i="7"/>
  <c r="H104" i="7"/>
  <c r="H103" i="7"/>
  <c r="H102" i="7"/>
  <c r="H101" i="7"/>
  <c r="H100" i="7"/>
  <c r="H99" i="7"/>
  <c r="H98" i="7"/>
  <c r="H97" i="7"/>
  <c r="H96" i="7"/>
  <c r="H93" i="7"/>
  <c r="H92" i="7"/>
  <c r="H91" i="7"/>
  <c r="H90" i="7"/>
  <c r="H89" i="7"/>
  <c r="H88" i="7"/>
  <c r="H86" i="7"/>
  <c r="H85" i="7"/>
  <c r="H84" i="7"/>
  <c r="H83" i="7"/>
  <c r="H80" i="7"/>
  <c r="K78" i="7"/>
  <c r="H78" i="7"/>
  <c r="H75" i="7"/>
  <c r="H74" i="7"/>
  <c r="H71" i="7"/>
  <c r="H70" i="7"/>
  <c r="H69" i="7"/>
  <c r="H67" i="7"/>
  <c r="H66" i="7"/>
  <c r="H65" i="7"/>
  <c r="H63" i="7"/>
  <c r="H61" i="7"/>
  <c r="H60" i="7"/>
  <c r="H59" i="7"/>
  <c r="H58" i="7"/>
  <c r="K57" i="7"/>
  <c r="H57" i="7"/>
  <c r="H56" i="7"/>
  <c r="H55" i="7"/>
  <c r="H54" i="7"/>
  <c r="K51" i="7"/>
  <c r="H51" i="7"/>
  <c r="K50" i="7"/>
  <c r="H50" i="7"/>
  <c r="H49" i="7"/>
  <c r="K47" i="7"/>
  <c r="H47" i="7"/>
  <c r="K45" i="7"/>
  <c r="H45" i="7"/>
  <c r="H44" i="7"/>
  <c r="H43" i="7"/>
  <c r="H42" i="7"/>
  <c r="K41" i="7"/>
  <c r="H41" i="7"/>
  <c r="H39" i="7"/>
  <c r="H38" i="7"/>
  <c r="K37" i="7"/>
  <c r="H37" i="7"/>
  <c r="H36" i="7"/>
  <c r="K35" i="7"/>
  <c r="H35" i="7"/>
  <c r="H34" i="7"/>
  <c r="K32" i="7"/>
  <c r="H32" i="7"/>
  <c r="H31" i="7"/>
  <c r="K30" i="7"/>
  <c r="H30" i="7"/>
  <c r="H29" i="7"/>
  <c r="K28" i="7"/>
  <c r="H28" i="7"/>
  <c r="K27" i="7"/>
  <c r="H27" i="7"/>
  <c r="K26" i="7"/>
  <c r="H26" i="7"/>
  <c r="H23" i="7"/>
  <c r="H22" i="7"/>
  <c r="H21" i="7"/>
  <c r="H19" i="7"/>
  <c r="H18" i="7"/>
  <c r="H17" i="7"/>
  <c r="K231" i="7" l="1"/>
  <c r="K227" i="7"/>
  <c r="F416" i="7"/>
  <c r="F535" i="7" s="1"/>
  <c r="K17" i="7"/>
  <c r="K18" i="7"/>
  <c r="K43" i="7"/>
  <c r="K54" i="7"/>
  <c r="K55" i="7"/>
  <c r="K65" i="7"/>
  <c r="K75" i="7"/>
  <c r="K80" i="7"/>
  <c r="K89" i="7"/>
  <c r="K91" i="7"/>
  <c r="K97" i="7"/>
  <c r="K99" i="7"/>
  <c r="K101" i="7"/>
  <c r="K103" i="7"/>
  <c r="K107" i="7"/>
  <c r="K109" i="7"/>
  <c r="K112" i="7"/>
  <c r="K133" i="7"/>
  <c r="K135" i="7"/>
  <c r="K138" i="7"/>
  <c r="K140" i="7"/>
  <c r="K158" i="7"/>
  <c r="K163" i="7"/>
  <c r="K169" i="7"/>
  <c r="K177" i="7"/>
  <c r="K174" i="7"/>
  <c r="K180" i="7"/>
  <c r="K184" i="7"/>
  <c r="K188" i="7"/>
  <c r="K192" i="7"/>
  <c r="K195" i="7"/>
  <c r="K200" i="7"/>
  <c r="K203" i="7"/>
  <c r="K207" i="7"/>
  <c r="K210" i="7"/>
  <c r="K212" i="7"/>
  <c r="K215" i="7"/>
  <c r="K217" i="7"/>
  <c r="K219" i="7"/>
  <c r="K221" i="7"/>
  <c r="K223" i="7"/>
  <c r="K226" i="7"/>
  <c r="K229" i="7"/>
  <c r="K236" i="7"/>
  <c r="K241" i="7"/>
  <c r="K246" i="7"/>
  <c r="K251" i="7"/>
  <c r="K256" i="7"/>
  <c r="K260" i="7"/>
  <c r="K264" i="7"/>
  <c r="K268" i="7"/>
  <c r="K272" i="7"/>
  <c r="K276" i="7"/>
  <c r="K280" i="7"/>
  <c r="K284" i="7"/>
  <c r="K288" i="7"/>
  <c r="I379" i="7"/>
  <c r="K304" i="7"/>
  <c r="K307" i="7"/>
  <c r="K310" i="7"/>
  <c r="K312" i="7"/>
  <c r="K314" i="7"/>
  <c r="K316" i="7"/>
  <c r="K318" i="7"/>
  <c r="K321" i="7"/>
  <c r="K323" i="7"/>
  <c r="K326" i="7"/>
  <c r="K39" i="7"/>
  <c r="K44" i="7"/>
  <c r="K61" i="7"/>
  <c r="K56" i="7"/>
  <c r="K60" i="7"/>
  <c r="K70" i="7"/>
  <c r="K74" i="7"/>
  <c r="K83" i="7"/>
  <c r="K85" i="7"/>
  <c r="K88" i="7"/>
  <c r="K90" i="7"/>
  <c r="K92" i="7"/>
  <c r="K96" i="7"/>
  <c r="K328" i="7"/>
  <c r="K330" i="7"/>
  <c r="K332" i="7"/>
  <c r="K334" i="7"/>
  <c r="K336" i="7"/>
  <c r="K338" i="7"/>
  <c r="K340" i="7"/>
  <c r="K344" i="7"/>
  <c r="K346" i="7"/>
  <c r="K348" i="7"/>
  <c r="K350" i="7"/>
  <c r="K352" i="7"/>
  <c r="K354" i="7"/>
  <c r="K356" i="7"/>
  <c r="K358" i="7"/>
  <c r="K360" i="7"/>
  <c r="K362" i="7"/>
  <c r="K364" i="7"/>
  <c r="K366" i="7"/>
  <c r="K368" i="7"/>
  <c r="K370" i="7"/>
  <c r="K372" i="7"/>
  <c r="K376" i="7"/>
  <c r="K378" i="7"/>
  <c r="K383" i="7"/>
  <c r="K385" i="7"/>
  <c r="K387" i="7"/>
  <c r="K389" i="7"/>
  <c r="K394" i="7"/>
  <c r="K396" i="7"/>
  <c r="K398" i="7"/>
  <c r="K408" i="7"/>
  <c r="K410" i="7"/>
  <c r="K412" i="7"/>
  <c r="K414" i="7"/>
  <c r="K420" i="7"/>
  <c r="K422" i="7"/>
  <c r="K424" i="7"/>
  <c r="K426" i="7"/>
  <c r="K428" i="7"/>
  <c r="K430" i="7"/>
  <c r="K433" i="7"/>
  <c r="K435" i="7"/>
  <c r="K438" i="7"/>
  <c r="K440" i="7"/>
  <c r="K442" i="7"/>
  <c r="K444" i="7"/>
  <c r="K446" i="7"/>
  <c r="K448" i="7"/>
  <c r="K450" i="7"/>
  <c r="K452" i="7"/>
  <c r="K454" i="7"/>
  <c r="K458" i="7"/>
  <c r="K460" i="7"/>
  <c r="K462" i="7"/>
  <c r="K465" i="7"/>
  <c r="K467" i="7"/>
  <c r="K469" i="7"/>
  <c r="K471" i="7"/>
  <c r="K473" i="7"/>
  <c r="K475" i="7"/>
  <c r="K478" i="7"/>
  <c r="K480" i="7"/>
  <c r="K482" i="7"/>
  <c r="K484" i="7"/>
  <c r="K487" i="7"/>
  <c r="K489" i="7"/>
  <c r="K491" i="7"/>
  <c r="K493" i="7"/>
  <c r="K495" i="7"/>
  <c r="K497" i="7"/>
  <c r="K499" i="7"/>
  <c r="K501" i="7"/>
  <c r="K504" i="7"/>
  <c r="K506" i="7"/>
  <c r="K510" i="7"/>
  <c r="K512" i="7"/>
  <c r="K515" i="7"/>
  <c r="K517" i="7"/>
  <c r="K519" i="7"/>
  <c r="K522" i="7"/>
  <c r="K524" i="7"/>
  <c r="K528" i="7"/>
  <c r="K530" i="7"/>
  <c r="K532" i="7"/>
  <c r="K98" i="7"/>
  <c r="K100" i="7"/>
  <c r="K102" i="7"/>
  <c r="K104" i="7"/>
  <c r="K108" i="7"/>
  <c r="K116" i="7"/>
  <c r="K302" i="7"/>
  <c r="H399" i="7"/>
  <c r="H415" i="7"/>
  <c r="K329" i="7"/>
  <c r="K331" i="7"/>
  <c r="K333" i="7"/>
  <c r="K335" i="7"/>
  <c r="K337" i="7"/>
  <c r="K339" i="7"/>
  <c r="K341" i="7"/>
  <c r="K343" i="7"/>
  <c r="K345" i="7"/>
  <c r="K347" i="7"/>
  <c r="K349" i="7"/>
  <c r="K351" i="7"/>
  <c r="K353" i="7"/>
  <c r="K355" i="7"/>
  <c r="K357" i="7"/>
  <c r="K359" i="7"/>
  <c r="K361" i="7"/>
  <c r="K363" i="7"/>
  <c r="K365" i="7"/>
  <c r="K367" i="7"/>
  <c r="K369" i="7"/>
  <c r="K371" i="7"/>
  <c r="K375" i="7"/>
  <c r="K377" i="7"/>
  <c r="K132" i="7"/>
  <c r="H391" i="7"/>
  <c r="K66" i="7"/>
  <c r="I415" i="7"/>
  <c r="H297" i="7"/>
  <c r="H406" i="7"/>
  <c r="K19" i="7"/>
  <c r="K137" i="7"/>
  <c r="K139" i="7"/>
  <c r="K168" i="7"/>
  <c r="K170" i="7"/>
  <c r="K172" i="7"/>
  <c r="K176" i="7"/>
  <c r="K206" i="7"/>
  <c r="K214" i="7"/>
  <c r="K216" i="7"/>
  <c r="K218" i="7"/>
  <c r="K220" i="7"/>
  <c r="K222" i="7"/>
  <c r="K233" i="7"/>
  <c r="K237" i="7"/>
  <c r="K247" i="7"/>
  <c r="K252" i="7"/>
  <c r="K257" i="7"/>
  <c r="K261" i="7"/>
  <c r="K265" i="7"/>
  <c r="K269" i="7"/>
  <c r="K273" i="7"/>
  <c r="K277" i="7"/>
  <c r="K281" i="7"/>
  <c r="K285" i="7"/>
  <c r="K289" i="7"/>
  <c r="K293" i="7"/>
  <c r="K69" i="7"/>
  <c r="K71" i="7"/>
  <c r="K84" i="7"/>
  <c r="K86" i="7"/>
  <c r="K115" i="7"/>
  <c r="K117" i="7"/>
  <c r="K120" i="7"/>
  <c r="I399" i="7"/>
  <c r="K397" i="7"/>
  <c r="K421" i="7"/>
  <c r="K423" i="7"/>
  <c r="K425" i="7"/>
  <c r="K427" i="7"/>
  <c r="K429" i="7"/>
  <c r="K432" i="7"/>
  <c r="K434" i="7"/>
  <c r="K437" i="7"/>
  <c r="K439" i="7"/>
  <c r="K441" i="7"/>
  <c r="K443" i="7"/>
  <c r="K445" i="7"/>
  <c r="K447" i="7"/>
  <c r="K449" i="7"/>
  <c r="K451" i="7"/>
  <c r="K453" i="7"/>
  <c r="K455" i="7"/>
  <c r="K457" i="7"/>
  <c r="K459" i="7"/>
  <c r="K461" i="7"/>
  <c r="K479" i="7"/>
  <c r="K481" i="7"/>
  <c r="K483" i="7"/>
  <c r="K496" i="7"/>
  <c r="K498" i="7"/>
  <c r="K500" i="7"/>
  <c r="K508" i="7"/>
  <c r="K516" i="7"/>
  <c r="K523" i="7"/>
  <c r="G416" i="7"/>
  <c r="G535" i="7" s="1"/>
  <c r="H379" i="7"/>
  <c r="K373" i="7"/>
  <c r="H534" i="7"/>
  <c r="H196" i="7"/>
  <c r="J534" i="7"/>
  <c r="I534" i="7"/>
  <c r="K419" i="7"/>
  <c r="K395" i="7"/>
  <c r="J297" i="7"/>
  <c r="K164" i="7"/>
  <c r="K165" i="7"/>
  <c r="K159" i="7"/>
  <c r="I196" i="7"/>
  <c r="J196" i="7"/>
  <c r="K22" i="7"/>
  <c r="K384" i="7"/>
  <c r="K388" i="7"/>
  <c r="K402" i="7"/>
  <c r="I297" i="7"/>
  <c r="K230" i="7"/>
  <c r="K235" i="7"/>
  <c r="K240" i="7"/>
  <c r="K245" i="7"/>
  <c r="K250" i="7"/>
  <c r="K255" i="7"/>
  <c r="K259" i="7"/>
  <c r="K263" i="7"/>
  <c r="K267" i="7"/>
  <c r="K271" i="7"/>
  <c r="K275" i="7"/>
  <c r="K279" i="7"/>
  <c r="K283" i="7"/>
  <c r="K287" i="7"/>
  <c r="K291" i="7"/>
  <c r="K296" i="7"/>
  <c r="I406" i="7"/>
  <c r="K401" i="7"/>
  <c r="K234" i="7"/>
  <c r="K238" i="7"/>
  <c r="K244" i="7"/>
  <c r="K248" i="7"/>
  <c r="K253" i="7"/>
  <c r="K258" i="7"/>
  <c r="K262" i="7"/>
  <c r="K266" i="7"/>
  <c r="K270" i="7"/>
  <c r="K274" i="7"/>
  <c r="K278" i="7"/>
  <c r="K282" i="7"/>
  <c r="K286" i="7"/>
  <c r="K290" i="7"/>
  <c r="K295" i="7"/>
  <c r="I391" i="7"/>
  <c r="K382" i="7"/>
  <c r="K386" i="7"/>
  <c r="K390" i="7"/>
  <c r="J406" i="7"/>
  <c r="K404" i="7"/>
  <c r="K415" i="7" l="1"/>
  <c r="K399" i="7"/>
  <c r="K379" i="7"/>
  <c r="H416" i="7"/>
  <c r="H535" i="7" s="1"/>
  <c r="K534" i="7"/>
  <c r="I416" i="7"/>
  <c r="J416" i="7"/>
  <c r="J535" i="7" s="1"/>
  <c r="K297" i="7"/>
  <c r="K196" i="7"/>
  <c r="I535" i="7"/>
  <c r="K391" i="7"/>
  <c r="K406" i="7"/>
  <c r="K416" i="7" l="1"/>
  <c r="K535" i="7" l="1"/>
</calcChain>
</file>

<file path=xl/sharedStrings.xml><?xml version="1.0" encoding="utf-8"?>
<sst xmlns="http://schemas.openxmlformats.org/spreadsheetml/2006/main" count="1550" uniqueCount="850">
  <si>
    <t>7.1</t>
  </si>
  <si>
    <t>7.2</t>
  </si>
  <si>
    <t>8.1</t>
  </si>
  <si>
    <t>9.2</t>
  </si>
  <si>
    <t>FORROS</t>
  </si>
  <si>
    <t>INSTALAÇÃO DE AR CONDICIONADO</t>
  </si>
  <si>
    <t>COMPLEMENTOS/DIVERSOS</t>
  </si>
  <si>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</si>
  <si>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</si>
  <si>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</si>
  <si>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</si>
  <si>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</si>
  <si>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</si>
  <si>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</si>
  <si>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</si>
  <si>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1.0</t>
  </si>
  <si>
    <t>m²</t>
  </si>
  <si>
    <t>un</t>
  </si>
  <si>
    <t>I</t>
  </si>
  <si>
    <t>II</t>
  </si>
  <si>
    <t>m</t>
  </si>
  <si>
    <t>2.1</t>
  </si>
  <si>
    <t>1.2</t>
  </si>
  <si>
    <t>1.3</t>
  </si>
  <si>
    <t>1.4</t>
  </si>
  <si>
    <t>2.2</t>
  </si>
  <si>
    <t xml:space="preserve"> </t>
  </si>
  <si>
    <t>III</t>
  </si>
  <si>
    <t>x,xx</t>
  </si>
  <si>
    <t>2.3</t>
  </si>
  <si>
    <t>m³</t>
  </si>
  <si>
    <t>PINTURA</t>
  </si>
  <si>
    <t>3.1</t>
  </si>
  <si>
    <t>4.1</t>
  </si>
  <si>
    <t>5.1</t>
  </si>
  <si>
    <t>6.1</t>
  </si>
  <si>
    <t>9.1</t>
  </si>
  <si>
    <t>QUANT.</t>
  </si>
  <si>
    <t>UNID.</t>
  </si>
  <si>
    <t xml:space="preserve"> INSTALAÇÕES PROVISÓRIAS</t>
  </si>
  <si>
    <t>conj.</t>
  </si>
  <si>
    <t xml:space="preserve"> SERVIÇOS PRELIMINARES</t>
  </si>
  <si>
    <t>Demolição</t>
  </si>
  <si>
    <t>2.1.1</t>
  </si>
  <si>
    <t>2.1.2</t>
  </si>
  <si>
    <t>2.1.3</t>
  </si>
  <si>
    <t>2.1.4</t>
  </si>
  <si>
    <t>2.2.1</t>
  </si>
  <si>
    <t>2.2.3</t>
  </si>
  <si>
    <t>2.2.4</t>
  </si>
  <si>
    <t>2.2.5</t>
  </si>
  <si>
    <t>2.2.6</t>
  </si>
  <si>
    <t>Retirada de entulho</t>
  </si>
  <si>
    <t>PAVIMENTAÇÕES</t>
  </si>
  <si>
    <t>Pisos:</t>
  </si>
  <si>
    <t>REVESTIMENTOS</t>
  </si>
  <si>
    <t xml:space="preserve">      - chapisco</t>
  </si>
  <si>
    <t>ESQUADRIAS E ELEMENTOS METALICOS</t>
  </si>
  <si>
    <t>FERRAGENS</t>
  </si>
  <si>
    <t>LIMPEZA</t>
  </si>
  <si>
    <t>Limpeza permanente da obra</t>
  </si>
  <si>
    <t>Limpeza final da obra</t>
  </si>
  <si>
    <t>PAREDES</t>
  </si>
  <si>
    <t>Aço:</t>
  </si>
  <si>
    <t>INSTALAÇÕES HIDROSSANITÁRIAS</t>
  </si>
  <si>
    <t>6.3</t>
  </si>
  <si>
    <t>Retirada</t>
  </si>
  <si>
    <t>2.4</t>
  </si>
  <si>
    <t>Madeira:</t>
  </si>
  <si>
    <t>Porta de madeira</t>
  </si>
  <si>
    <t>REDE DE ÁGUA FRIA</t>
  </si>
  <si>
    <t>2.3.1</t>
  </si>
  <si>
    <t>2.1.6</t>
  </si>
  <si>
    <t>2.1.7</t>
  </si>
  <si>
    <t>Placa de obra</t>
  </si>
  <si>
    <t>" as built"  de todos os projetos</t>
  </si>
  <si>
    <t>4.2</t>
  </si>
  <si>
    <t>8.1.1</t>
  </si>
  <si>
    <t>8.1.2</t>
  </si>
  <si>
    <t xml:space="preserve">       - piso vinilico em placas 50,0cm x 50,0cm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</si>
  <si>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</si>
  <si>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</si>
  <si>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</si>
  <si>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</si>
  <si>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</si>
  <si>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</si>
  <si>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</si>
  <si>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</si>
  <si>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</si>
  <si>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7.1.1</t>
  </si>
  <si>
    <t>7.1.2</t>
  </si>
  <si>
    <t>7.2.1</t>
  </si>
  <si>
    <t>9.3</t>
  </si>
  <si>
    <t>9.4</t>
  </si>
  <si>
    <t>9.5</t>
  </si>
  <si>
    <t>9.6</t>
  </si>
  <si>
    <t xml:space="preserve">PROGRAMAÇÃO VISUAL </t>
  </si>
  <si>
    <t>DIVISÓRIAS , PAINÉIS e BIOMBOS:</t>
  </si>
  <si>
    <t>MOBILIÁRIO EM MARCENARIA e TAMPOS EM GRANITO</t>
  </si>
  <si>
    <t xml:space="preserve">Biombos </t>
  </si>
  <si>
    <t>IV</t>
  </si>
  <si>
    <t>2.5</t>
  </si>
  <si>
    <t>Cadeiras/ bancos</t>
  </si>
  <si>
    <t xml:space="preserve">INSTALAÇÕES ELÉTRICAS </t>
  </si>
  <si>
    <t xml:space="preserve">INSTALAÇÕES TELEFÔNICAS </t>
  </si>
  <si>
    <t xml:space="preserve">INSTALAÇÕES DE AUTOMAÇÃO (ELÉTRICA E SINAL)  </t>
  </si>
  <si>
    <t>lixo seco - papel</t>
  </si>
  <si>
    <t>plástico</t>
  </si>
  <si>
    <t xml:space="preserve">       - enchimento argamassa com brita leve</t>
  </si>
  <si>
    <t>Transporte de resíduos e destinação de resíduos obedecendo a legislação do meio ambiente</t>
  </si>
  <si>
    <t xml:space="preserve">      - emboço</t>
  </si>
  <si>
    <t xml:space="preserve">      - reboco</t>
  </si>
  <si>
    <t>6.2</t>
  </si>
  <si>
    <t>10.1</t>
  </si>
  <si>
    <t xml:space="preserve">Persiana vertical </t>
  </si>
  <si>
    <t>4.3</t>
  </si>
  <si>
    <t>4.4</t>
  </si>
  <si>
    <t>Cachepot's</t>
  </si>
  <si>
    <t xml:space="preserve">Folhagem - 1,20m a 1,50m altura </t>
  </si>
  <si>
    <t>torneira para  copa</t>
  </si>
  <si>
    <t>torneira de serviço</t>
  </si>
  <si>
    <t>V</t>
  </si>
  <si>
    <t>VI</t>
  </si>
  <si>
    <t>VIII</t>
  </si>
  <si>
    <t xml:space="preserve">       - porta de abrir  em madeira -completa - PR</t>
  </si>
  <si>
    <t>8.1.3</t>
  </si>
  <si>
    <t>Limpeza completa de todas as esquadrias da fachada existentes</t>
  </si>
  <si>
    <t>Cuba em aço inox de embutir 40,0cm x34,0cm</t>
  </si>
  <si>
    <t>2.1.5</t>
  </si>
  <si>
    <t xml:space="preserve">    - PVA sem emassamento - lajes e vigas</t>
  </si>
  <si>
    <t>7.2.1.1</t>
  </si>
  <si>
    <t>interna de correr - PVZ 01</t>
  </si>
  <si>
    <t xml:space="preserve">       - janela em alumínio e vidro -completa - JR</t>
  </si>
  <si>
    <t xml:space="preserve">       - regularização para pavimentação colada  e nivelamento do piso</t>
  </si>
  <si>
    <t>Alumínio:</t>
  </si>
  <si>
    <t>Película de proteção solar prata reflexiva para esquadrias da fachada</t>
  </si>
  <si>
    <t>Organização e montagem geral do leiaute: mobiliário, biombos, estantes metálicas, quadros murais, vasos com folhagens, etc. - conforme leiaute fornecido</t>
  </si>
  <si>
    <t>mês</t>
  </si>
  <si>
    <t>VII</t>
  </si>
  <si>
    <t xml:space="preserve"> OBRAS CIVIS </t>
  </si>
  <si>
    <t>7.3</t>
  </si>
  <si>
    <t>7.3.1</t>
  </si>
  <si>
    <t>Soleira:</t>
  </si>
  <si>
    <t>Rodapé:</t>
  </si>
  <si>
    <t>Mobiliário sob medida:</t>
  </si>
  <si>
    <t xml:space="preserve">         - JEA01 - Esquadria da fachada existente/manter em aluminio e vidro - recompor perfilaria de aluminio e vidro idem existente após retirada dos aparelhos de climatização.</t>
  </si>
  <si>
    <t>Placas:</t>
  </si>
  <si>
    <t xml:space="preserve">    - Acrílica Premium com emassamento em paredes ( 02 demãos) - cor branco e cinza claro   </t>
  </si>
  <si>
    <t>PP02-  Ar Condicionado -  52,0cmx14,0cm, colada</t>
  </si>
  <si>
    <t>PP04A -Sala de Reuniões 01 -  52,0cmx14,0cm, colada</t>
  </si>
  <si>
    <t>PP04B -Sala de Reuniões 02 -  52,0cmx14,0cm, colada</t>
  </si>
  <si>
    <t>PP04C -Sala de Reuniões 03 -  52,0cmx14,0cm, colada</t>
  </si>
  <si>
    <t>rodapé em poliestireno  h=7,0cm</t>
  </si>
  <si>
    <t>rodapé em poliestireno  h=15,0cm</t>
  </si>
  <si>
    <t>Estante "A"  - 150,0 X 210,0cm</t>
  </si>
  <si>
    <t xml:space="preserve">       - moldura plana de gesso em nível L= variavel com negativo</t>
  </si>
  <si>
    <t xml:space="preserve">    - PVA com emassamento - gesso</t>
  </si>
  <si>
    <t>2.6</t>
  </si>
  <si>
    <t>Cabideiro alto giratório</t>
  </si>
  <si>
    <t>lixeira com pedal de ferro</t>
  </si>
  <si>
    <t>Lixeiras:</t>
  </si>
  <si>
    <t xml:space="preserve">lixeiras para funcionário </t>
  </si>
  <si>
    <t>Painel de fechamento em MDF com portas para baixadas elétricas junto aos pilares</t>
  </si>
  <si>
    <t>2.3.2</t>
  </si>
  <si>
    <t xml:space="preserve">       - piso elevado em madeira reforçado h=20,0cm</t>
  </si>
  <si>
    <r>
      <t xml:space="preserve">4. HORÁRIO PARA EXECUÇÃO/ENTREGA: </t>
    </r>
    <r>
      <rPr>
        <sz val="9"/>
        <rFont val="Arial"/>
        <family val="2"/>
      </rPr>
      <t>Conforme Termo de Referencia</t>
    </r>
  </si>
  <si>
    <r>
      <t xml:space="preserve">5. CONDIÇÕES DE PAGAMENTO: </t>
    </r>
    <r>
      <rPr>
        <sz val="9"/>
        <rFont val="Arial"/>
        <family val="2"/>
      </rPr>
      <t>Conforme Termo de Referencia</t>
    </r>
  </si>
  <si>
    <r>
      <t xml:space="preserve">6. ANEXOS: </t>
    </r>
    <r>
      <rPr>
        <sz val="9"/>
        <rFont val="Arial"/>
        <family val="2"/>
      </rPr>
      <t>Conforme Termo de Referencia</t>
    </r>
  </si>
  <si>
    <t xml:space="preserve">       - forro em placas em placas 62,5 x 62,5cm  com perfis metálicos brancos - borda lay-in</t>
  </si>
  <si>
    <t xml:space="preserve">       - Sanca de fechamento vertical em gesso - cortineiro</t>
  </si>
  <si>
    <t xml:space="preserve">       - porcelanato 60,0 x 60,0cm </t>
  </si>
  <si>
    <t xml:space="preserve">        - soleira  em granito Branco Itaunas polido - L= variável</t>
  </si>
  <si>
    <t>rodapé em porcelanato 15,0cm x 60,0cm</t>
  </si>
  <si>
    <t>MOBILIÁRIO SOLTO</t>
  </si>
  <si>
    <t>15.1</t>
  </si>
  <si>
    <t>15.2</t>
  </si>
  <si>
    <t>15.3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</si>
  <si>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</si>
  <si>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</si>
  <si>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</si>
  <si>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</si>
  <si>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</si>
  <si>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</si>
  <si>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</si>
  <si>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</si>
  <si>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</si>
  <si>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11.1</t>
  </si>
  <si>
    <t>11.1.1</t>
  </si>
  <si>
    <t>11.1.2</t>
  </si>
  <si>
    <t>11.2</t>
  </si>
  <si>
    <t>11.2.1</t>
  </si>
  <si>
    <t>11.2.2</t>
  </si>
  <si>
    <t>11.2.3</t>
  </si>
  <si>
    <t>11.3</t>
  </si>
  <si>
    <t>11.3.1</t>
  </si>
  <si>
    <t>11.3.2</t>
  </si>
  <si>
    <t>11.3.3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</si>
  <si>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</si>
  <si>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</si>
  <si>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</si>
  <si>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</si>
  <si>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</si>
  <si>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</si>
  <si>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</si>
  <si>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</si>
  <si>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</si>
  <si>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12.2</t>
  </si>
  <si>
    <t>12.2.1</t>
  </si>
  <si>
    <t>13.1</t>
  </si>
  <si>
    <t>13.1.1</t>
  </si>
  <si>
    <t>13.1.2</t>
  </si>
  <si>
    <t>13.1.3</t>
  </si>
  <si>
    <t>13.1.4</t>
  </si>
  <si>
    <t>13.1.5</t>
  </si>
  <si>
    <t>14.1</t>
  </si>
  <si>
    <t>14.1.1</t>
  </si>
  <si>
    <t>14.2</t>
  </si>
  <si>
    <t>14.2.1</t>
  </si>
  <si>
    <t>14.2.2</t>
  </si>
  <si>
    <t>14.2.3</t>
  </si>
  <si>
    <t>14.4</t>
  </si>
  <si>
    <t>14.5</t>
  </si>
  <si>
    <t>14.6</t>
  </si>
  <si>
    <t>14.7</t>
  </si>
  <si>
    <t>Divisória Acústica, com vidro duplo temperado e=8mm incolor cada, em caixilio duplo de alumínio anodizado, perfis não aparentes de borracha</t>
  </si>
  <si>
    <t xml:space="preserve">         - Divisória em alumínio anodisado prata e vidro duplo e= 8mm cada com persiana interna</t>
  </si>
  <si>
    <t xml:space="preserve">         - Divisória  em alumínio anodisado prata e vidro duplo e= 8mm cada sem persiana interna</t>
  </si>
  <si>
    <t>Películas auto adesivas listradas</t>
  </si>
  <si>
    <t xml:space="preserve">         - Divisória em alumínio anodisado prata com MDF duplo cor Cristal</t>
  </si>
  <si>
    <t>Elaboração do PGRC- Plano de Gerenciamento e Resíduos da Construção Civil por profissional habilitado</t>
  </si>
  <si>
    <t>8.1.4</t>
  </si>
  <si>
    <t>Batedor de Porta redondo</t>
  </si>
  <si>
    <t xml:space="preserve">METAIS </t>
  </si>
  <si>
    <t>Mesa de centro - Recepção  - M2</t>
  </si>
  <si>
    <t>Mesa refeição - Copa  - M1</t>
  </si>
  <si>
    <t>Banqueta alta  - Copa  - C1</t>
  </si>
  <si>
    <t>Cadeira - Copa  -  C2</t>
  </si>
  <si>
    <t>Cadeira espera - Recepção  -  C3</t>
  </si>
  <si>
    <t xml:space="preserve">    -  tampo em granito com espelho e saia 220,0cm x 60,0cm -  Copa - bancada pia</t>
  </si>
  <si>
    <t xml:space="preserve">    -  tampo em granito com espelho e saia 107,0cm x 55,0cm - Copa -  bancada microondas</t>
  </si>
  <si>
    <t>Divisória em granito  polido H=220,0 - lateral bancada pia - Copa</t>
  </si>
  <si>
    <t xml:space="preserve">Tampos e divisória em granito Amarelo Icaraí polido: </t>
  </si>
  <si>
    <t>Balcão micro-ondas  e prateleira áreas -  Copa</t>
  </si>
  <si>
    <t>Armário aéreo pia - Copa</t>
  </si>
  <si>
    <t>Balcão pia - Copa</t>
  </si>
  <si>
    <t>Armário AA1 - 180,0x 55,0x 260,0</t>
  </si>
  <si>
    <t>Armário AA2 - 283,0x 55,0x 260,0</t>
  </si>
  <si>
    <t>11.1.3</t>
  </si>
  <si>
    <t xml:space="preserve">         - Divisória  em alumínio anodisado prata e vidro simples e= 8mm </t>
  </si>
  <si>
    <t xml:space="preserve">         - Portas em MDF cor Cristal completa com ferragens  - 01 folha de abrir</t>
  </si>
  <si>
    <t xml:space="preserve">         - Divisória em alumínio anodisado prata com MDF simples cor Cristal</t>
  </si>
  <si>
    <t>PP01 - Privatico funcionários  -  52,0cmx14,0cm, colada</t>
  </si>
  <si>
    <t>PP06 - Copa -  19,0cmx15,0cm,  pictograma - colada</t>
  </si>
  <si>
    <t>PP20 - Superintendente-  52,0cmx14,0cm, colada</t>
  </si>
  <si>
    <t>PP21 - Unidade Financeira -  52,0cmx14,0cm, colada</t>
  </si>
  <si>
    <t xml:space="preserve">    - Esmalte sintético sobre madeira c/ emassamento  - PM01 e PVZ01</t>
  </si>
  <si>
    <t xml:space="preserve">Mola hidráulica aérea Nº 3 -  DORMA - cor prata - para porta da Copa
</t>
  </si>
  <si>
    <t>interna de abrir tipo alavanca - 01 folha - PM01</t>
  </si>
  <si>
    <t xml:space="preserve">         -Grade de segurança em aço</t>
  </si>
  <si>
    <t>Grade:</t>
  </si>
  <si>
    <t>Adaptação balcão existente junto as esquadrias da fachada, para inclusão de divisória</t>
  </si>
  <si>
    <t xml:space="preserve">         - PM 01 - 90cmx210cm - 01 folha - abrir</t>
  </si>
  <si>
    <t>5.1.9.1</t>
  </si>
  <si>
    <t xml:space="preserve">          - Película anti vandalismo</t>
  </si>
  <si>
    <t>11.4</t>
  </si>
  <si>
    <t>11.4.1</t>
  </si>
  <si>
    <t>11.4.2</t>
  </si>
  <si>
    <t>12.1.9</t>
  </si>
  <si>
    <t>12.3</t>
  </si>
  <si>
    <t>12.3.1</t>
  </si>
  <si>
    <t>12.3.2</t>
  </si>
  <si>
    <t>12.3.3</t>
  </si>
  <si>
    <t>12.3.4</t>
  </si>
  <si>
    <t xml:space="preserve">       - persiana</t>
  </si>
  <si>
    <t xml:space="preserve">       - retirada de todas as películas existentes nas esquadrias da fachada - JEA01 e JEA02</t>
  </si>
  <si>
    <t xml:space="preserve">       - rodapé de madeira</t>
  </si>
  <si>
    <t xml:space="preserve">       - piso ceramico</t>
  </si>
  <si>
    <t xml:space="preserve">       - azulejo</t>
  </si>
  <si>
    <t xml:space="preserve">       - piso parquet  com cuidado para reaproveitamento das peças em bom estado e descarte das peças inaproveitaveis</t>
  </si>
  <si>
    <r>
      <t xml:space="preserve">2. ENDEREÇO DE EXECUÇÃO/ENTREGA: </t>
    </r>
    <r>
      <rPr>
        <sz val="9"/>
        <rFont val="Arial"/>
        <family val="2"/>
      </rPr>
      <t>RUA RUA CALDAS JUNIOR, 108 - 7º PAVIMENTO - PORTO ALEGRE/RS</t>
    </r>
  </si>
  <si>
    <t>2.2.2</t>
  </si>
  <si>
    <t xml:space="preserve">       - vidros da bandeira superior existente nas divisórias navais que dividem esta  unidade com outra unidade</t>
  </si>
  <si>
    <t xml:space="preserve">       - mictórios completos e tamponamento das instalações</t>
  </si>
  <si>
    <t xml:space="preserve">       - painéis divisórios simples cegos e com vidro e portas para reaproveitamento ou utilização como tapume</t>
  </si>
  <si>
    <t>Retirada para reaproveitamento e/ou transporte a BAGERGS</t>
  </si>
  <si>
    <t xml:space="preserve">       - retirada de bancada alta em madeira e laminado melaminico da copa para reinstalação</t>
  </si>
  <si>
    <t xml:space="preserve">       - tijolo furado (6 furos)  </t>
  </si>
  <si>
    <t xml:space="preserve">         - PVZ 01 - 2 X125,0 X 220,0 -  02 folhas de correr</t>
  </si>
  <si>
    <t xml:space="preserve">    - Esmalte sobre ferro com fundo antiferruginoso  - grade de segurança</t>
  </si>
  <si>
    <t>PP05 - Arquivo -  52,0cmx14,0cm, colada</t>
  </si>
  <si>
    <t>Divisória Acústica, em perfis de alumínio, revestimento e,m MDF com laminado melamínico cor Cristal</t>
  </si>
  <si>
    <t>11.4.3</t>
  </si>
  <si>
    <t>12.1.10</t>
  </si>
  <si>
    <t>Lixeira reciclável alta com tampa:</t>
  </si>
  <si>
    <t xml:space="preserve">orgânico </t>
  </si>
  <si>
    <t>Dutos, Isolamento</t>
  </si>
  <si>
    <t xml:space="preserve">Chapa de aço galvanizado para dutos - #26, completo com acessórios    </t>
  </si>
  <si>
    <t>kg</t>
  </si>
  <si>
    <t xml:space="preserve">Chapa de aço galvanizado para dutos - #24, completo com acessórios    </t>
  </si>
  <si>
    <t xml:space="preserve">Chapa de aço galvanizado para dutos - #22, completo com acessórios    </t>
  </si>
  <si>
    <t xml:space="preserve">Caixas plenum retorno em chapa de aço galvanizado - #22  </t>
  </si>
  <si>
    <t>1.5</t>
  </si>
  <si>
    <t>Caixas plenum splitão em chapa de aço galvanizado - #20</t>
  </si>
  <si>
    <t>1.6</t>
  </si>
  <si>
    <t>Isolamento dutos - ISOFLEX - 38mm</t>
  </si>
  <si>
    <t>m2</t>
  </si>
  <si>
    <t>1.7</t>
  </si>
  <si>
    <t>Duto circular flexível com isolamento térmico e acústico, ø10"</t>
  </si>
  <si>
    <t>1.8</t>
  </si>
  <si>
    <t>Duto circular flexível com isolamento térmico e acústico, ø8"</t>
  </si>
  <si>
    <t>1.9</t>
  </si>
  <si>
    <t>Duto circular flexível com isolamento térmico e acústico, ø7"</t>
  </si>
  <si>
    <t>1.10</t>
  </si>
  <si>
    <t>Tela arame tipo otis, para dutos descarga condensadora e Venezianas</t>
  </si>
  <si>
    <t>1.11</t>
  </si>
  <si>
    <t>Chapa galvanizada #26, para calha suporte linhas frigorígenas e rede de drenagem</t>
  </si>
  <si>
    <t>1.12</t>
  </si>
  <si>
    <t>Chapa galvanizada #22, para dutos descarga condensadora</t>
  </si>
  <si>
    <t>Grelhas, Difusores</t>
  </si>
  <si>
    <t>Difusor DQE 41 T-3  -  PLB ø200 na cor branca</t>
  </si>
  <si>
    <t>pç</t>
  </si>
  <si>
    <t>Grelha rotacore moldura 900x450mm na cor branca</t>
  </si>
  <si>
    <t>Chapa galvanizada #22, para venezianas de tomadas de ar</t>
  </si>
  <si>
    <t>Rebite pop 3,2x10mm aço galv, para venezianas de tomadas de ar 1000pc</t>
  </si>
  <si>
    <t>cx</t>
  </si>
  <si>
    <t>Tubulações</t>
  </si>
  <si>
    <t>Cano de cobre splitão 1/2" parede 0,79mm</t>
  </si>
  <si>
    <t>3.2</t>
  </si>
  <si>
    <t>Cano de cobre splitão 1" parede 1,58mm</t>
  </si>
  <si>
    <t>3.3</t>
  </si>
  <si>
    <t>Curva de cobre 1/2" 90°</t>
  </si>
  <si>
    <t>3.4</t>
  </si>
  <si>
    <t>Curva de cobre 1" 90°</t>
  </si>
  <si>
    <t>3.5</t>
  </si>
  <si>
    <t>Solda foscoper</t>
  </si>
  <si>
    <t>3.6</t>
  </si>
  <si>
    <t>Gás refrigerante R-410 para Splitão e VRF</t>
  </si>
  <si>
    <t>3.7</t>
  </si>
  <si>
    <t>Válvula de serviço p/tubulação de cobre 1/2" grupo VRV</t>
  </si>
  <si>
    <t>3.8</t>
  </si>
  <si>
    <t>Válvula de serviço p/tubulação de cobre 1/4" grupo VRV</t>
  </si>
  <si>
    <t>3.9</t>
  </si>
  <si>
    <t>Válvula de serviço p/tubulação de cobre 5/8" grupo VRV</t>
  </si>
  <si>
    <t>3.10</t>
  </si>
  <si>
    <t>Válvula de serviço p/tubulação de cobre 3/8" grupo VRV</t>
  </si>
  <si>
    <t>3.11</t>
  </si>
  <si>
    <t>Tubo nitrogênio de 5mm³</t>
  </si>
  <si>
    <t>tb</t>
  </si>
  <si>
    <t>3.12</t>
  </si>
  <si>
    <t xml:space="preserve">Isolamento splitão borracha elastomérica espessura 13mm ø1/2 </t>
  </si>
  <si>
    <t>3.13</t>
  </si>
  <si>
    <t>Isolamento splitão borracha elastomérica espessura 19mm ø1"</t>
  </si>
  <si>
    <t>3.14</t>
  </si>
  <si>
    <t>Isolamento VRV borracha elastomérica espessura 13mm ø3/8</t>
  </si>
  <si>
    <t>3.15</t>
  </si>
  <si>
    <t>Isolamento VRV borracha elastomérica espessura 19mm ø5/8</t>
  </si>
  <si>
    <t>3.16</t>
  </si>
  <si>
    <t>Isolamento VRV in borracha elastomérica espessura 19mm ø3/4</t>
  </si>
  <si>
    <t>3.17</t>
  </si>
  <si>
    <t>Isolamento VRV in borracha elastomérica espessura 13mm ø1/4</t>
  </si>
  <si>
    <t>3.18</t>
  </si>
  <si>
    <t>Isolamento VRV in borracha elastomérica espessura 13mm ø1/2</t>
  </si>
  <si>
    <t>3.19</t>
  </si>
  <si>
    <t>Isolamento VRV borracha elastomérica espessura 19mm ø7/8</t>
  </si>
  <si>
    <t>3.20</t>
  </si>
  <si>
    <t>Cola para isolamento lata 900gr</t>
  </si>
  <si>
    <t>lt</t>
  </si>
  <si>
    <t>3.21</t>
  </si>
  <si>
    <t>Cano de cobre VRV ø1/4 parede 0,79mm</t>
  </si>
  <si>
    <t>3.22</t>
  </si>
  <si>
    <t>Cano de cobre VRV ø1/2 parede 0,79mm</t>
  </si>
  <si>
    <t>3.23</t>
  </si>
  <si>
    <t>Cano de cobre VRV ø3/8 parede 0,79mm</t>
  </si>
  <si>
    <t>3.24</t>
  </si>
  <si>
    <t>Cano de cobre VRV ø5/8 parede 1,58mm</t>
  </si>
  <si>
    <t>3.25</t>
  </si>
  <si>
    <t>Cano de cobre VRV ø3/4 parede 1,58mm</t>
  </si>
  <si>
    <t>3.26</t>
  </si>
  <si>
    <t>Cano de cobre VRV ø7/8 parede 1,58mm</t>
  </si>
  <si>
    <t>Equipamentos</t>
  </si>
  <si>
    <t>Condensadora multi-split tipo VRV  - 28 kW  (10HP) Modelo MV5-X10W/V2DN1 ou Similiar</t>
  </si>
  <si>
    <t>Evaporadora cassete 4 vias- VRV 5,6 kW  (2,0HP) Modelo MDV-D56Q4/N1-D ou Similar</t>
  </si>
  <si>
    <t>Evaporadora cassete 4 vias- VRV 3,6 kW  (1,25HP) Modelo MDV-D36Q4/VN1-A3 ou Similar</t>
  </si>
  <si>
    <t>Painel decorativo cassete 4 vias T-MBQ-03B1 ou Similar</t>
  </si>
  <si>
    <t>4.5</t>
  </si>
  <si>
    <t>Painel decorativo cassete 4 vias T-MBQ-02C1 ou Similar</t>
  </si>
  <si>
    <t>4.6</t>
  </si>
  <si>
    <t>Controle remoto com fio  KJR-90A ou Similar</t>
  </si>
  <si>
    <t>4.7</t>
  </si>
  <si>
    <t xml:space="preserve">Refnet - conexao de cobre - FQZHN-02D </t>
  </si>
  <si>
    <t>4.8</t>
  </si>
  <si>
    <t xml:space="preserve">Refnet - conexao de cobre - FQZHN-01D </t>
  </si>
  <si>
    <t>4.9</t>
  </si>
  <si>
    <t>Módulo Ventilador de 5,0TR - gás R410A - 220V 3ph - Família Split Modular Modelo RVT050CXP da Hitachi ou similar</t>
  </si>
  <si>
    <t>4.10</t>
  </si>
  <si>
    <t>Módulo Trocador de 5,0TR - gás R410A - Família Split Modular Modelo RTC050CNP da Hitachi ou Similar</t>
  </si>
  <si>
    <t>4.11</t>
  </si>
  <si>
    <t>Unidade Condensadora do tipo Centrífuga de 5,0TR - compressor scroll - R410A - 220V/3ph - Linha Super - Família Split Modular Modelo RCC050C5S da Hitachi ou similar</t>
  </si>
  <si>
    <t>4.12</t>
  </si>
  <si>
    <t xml:space="preserve">Controle de temperatura dois estágios - Inverno/Verão </t>
  </si>
  <si>
    <t>4.13</t>
  </si>
  <si>
    <t>Sensor de temperatura remoto</t>
  </si>
  <si>
    <t>Resistências Elétricas</t>
  </si>
  <si>
    <t>Resistências elétricas 2500W-220V</t>
  </si>
  <si>
    <t>5.3</t>
  </si>
  <si>
    <t>Termostato de segurança</t>
  </si>
  <si>
    <t>5.4</t>
  </si>
  <si>
    <t>Chave de fluxo</t>
  </si>
  <si>
    <t>5.6</t>
  </si>
  <si>
    <t>Contatora 25A</t>
  </si>
  <si>
    <t>5.7</t>
  </si>
  <si>
    <t>Armação para resistências</t>
  </si>
  <si>
    <t>Cabo fiber glass 2,5mm²</t>
  </si>
  <si>
    <t>Borneira de conexão trifásica</t>
  </si>
  <si>
    <t>Dreno</t>
  </si>
  <si>
    <t>Cano pvc ø25mm</t>
  </si>
  <si>
    <t>Cano pvc ø40mm</t>
  </si>
  <si>
    <t>Tê pvc 40x25mm</t>
  </si>
  <si>
    <t>6.4</t>
  </si>
  <si>
    <t>Curva pvc ø25mm</t>
  </si>
  <si>
    <t>6.5</t>
  </si>
  <si>
    <t>Curva pvc ø40mm</t>
  </si>
  <si>
    <t>6.6</t>
  </si>
  <si>
    <t>Adaptador rosca cola 25mm</t>
  </si>
  <si>
    <t>6.7</t>
  </si>
  <si>
    <t>Isolamento pvc ø25mm espessura 9mm</t>
  </si>
  <si>
    <t>6.8</t>
  </si>
  <si>
    <t>Isolamento pvc ø40mm espessura 9mm</t>
  </si>
  <si>
    <t>Interligações Elétricas</t>
  </si>
  <si>
    <t>Eletrocalha perfurada com tampa 75x50mm</t>
  </si>
  <si>
    <t>Eletroduto pvc ø3/4</t>
  </si>
  <si>
    <t>Petrolete alumínio 3/4"</t>
  </si>
  <si>
    <t>7.4</t>
  </si>
  <si>
    <t>Cabo flexível 4mm²</t>
  </si>
  <si>
    <t>7.5</t>
  </si>
  <si>
    <t>Cabo flexível 2,5mm²</t>
  </si>
  <si>
    <t>7.6</t>
  </si>
  <si>
    <t>Cabo flexível 1,0mm²</t>
  </si>
  <si>
    <t>7.7</t>
  </si>
  <si>
    <t>Eletroduto flexível seal tube 1"</t>
  </si>
  <si>
    <t>Exaustão do Rack/Nobreak</t>
  </si>
  <si>
    <t xml:space="preserve">Ventilador ventisilva ou equiv. E30M6 1500m³/h </t>
  </si>
  <si>
    <t>8.2</t>
  </si>
  <si>
    <t>Termostato de ambiente IMIT TA3 com comando rotativo manual</t>
  </si>
  <si>
    <t>8.3</t>
  </si>
  <si>
    <t>Quadro elétrico</t>
  </si>
  <si>
    <t>8.4</t>
  </si>
  <si>
    <t>Interligações elétricas</t>
  </si>
  <si>
    <t>cj</t>
  </si>
  <si>
    <t>Diversos</t>
  </si>
  <si>
    <t>Porta acústica 1000x2100mm marca TROX modelo: XT</t>
  </si>
  <si>
    <t>Ventiladores Ar Exterior</t>
  </si>
  <si>
    <t>Gabinete de Ventilação 9/9 - 1875 m³/h PE20,0mm motor - 3ø 0,5 - Filtro G4 - da Soler Palau ou similar</t>
  </si>
  <si>
    <t>10.2</t>
  </si>
  <si>
    <t xml:space="preserve">Quadro Elétrico de acionamento com contatora Disjuntor motor e timer de programação </t>
  </si>
  <si>
    <t>10.3</t>
  </si>
  <si>
    <t xml:space="preserve">Chapa Galvanizada para caixa Plenum tomada de ar exterior </t>
  </si>
  <si>
    <t>Grelha tomada de ar exterior 700x390 Modelo TAE marca TROX ou similar</t>
  </si>
  <si>
    <t>Atenuador de Ruido no Retorno (5 peças)</t>
  </si>
  <si>
    <t>Chapa Galvanizada n° 20 para 5 atenuadores</t>
  </si>
  <si>
    <t>Lã de vidro Rollisol - ESP 50mm 60kg/m³</t>
  </si>
  <si>
    <t xml:space="preserve">Tela OTIS de proteção </t>
  </si>
  <si>
    <t xml:space="preserve">Quadro Elétrico Condensador 10HP </t>
  </si>
  <si>
    <t xml:space="preserve">Disjuntor </t>
  </si>
  <si>
    <t>Gabinete do quadro</t>
  </si>
  <si>
    <t>Interligação Elétrica de Comando e dos Termostatos com fio Sistema VRV</t>
  </si>
  <si>
    <t>Eletrocduto Galvanizado linha leve ø3/4</t>
  </si>
  <si>
    <t>13.2</t>
  </si>
  <si>
    <t>Cabo Flexivel 1,0mm²</t>
  </si>
  <si>
    <t>13.3</t>
  </si>
  <si>
    <t>Cabo Blindado Trançado de 2x0,75mm²</t>
  </si>
  <si>
    <t>13.4</t>
  </si>
  <si>
    <t>Eletroduto Flexivel SEALTUBE ø1/2"</t>
  </si>
  <si>
    <t>Instalação Atual</t>
  </si>
  <si>
    <t>Desinstalar e descartar dutos existentes</t>
  </si>
  <si>
    <t>Desinstalar, limpar, embalar, identicar e entregar na BAGERGS equipamentos tipo Self de 5TR. Número de patrimônio: 547896, 568794, 547928, 508121 e 548003</t>
  </si>
  <si>
    <t>14.3</t>
  </si>
  <si>
    <t>Realocar máquinas evaporadoras e adequar rede frigorígena e drenagem de Built existentes.</t>
  </si>
  <si>
    <t>Realocar máquinas evaporadoras e reduzir rede de dutos de Built existentes</t>
  </si>
  <si>
    <t>Desinstalar, limpar, embalar, identificar e entregar na BAGERGS aparelho de ar condicionado tipo piso teto 24.000btu/h. Número Patrimônio 406260 e 548249</t>
  </si>
  <si>
    <t>Desinstalar, limpar, embalar, identificar e entregar na BAGERGS aparelho de ar condicionado tipo piso teto 30.000btu/h. Número patrimônio 560575</t>
  </si>
  <si>
    <t>Desinstalar, limpar, embalar, identificar e entregar na BAGERGS aparelho de ar condicionado tipo janela 18.000btu/h</t>
  </si>
  <si>
    <t>Folhagens :</t>
  </si>
  <si>
    <t xml:space="preserve">          - Película adesiva listrada jateada h=86,5cm</t>
  </si>
  <si>
    <t xml:space="preserve">          - Película adesiva  lisa jateada h=86,5cm</t>
  </si>
  <si>
    <t xml:space="preserve">       - lixação e aplicação de vitta alto tráfego para piso de parquet</t>
  </si>
  <si>
    <t xml:space="preserve">Tapumes - Reinstalação de adaptação das divisórias navais existentes, com porta e chave para vedação completa, inclusive sujeira e pó. </t>
  </si>
  <si>
    <t xml:space="preserve">    - Selador para paredes</t>
  </si>
  <si>
    <t>Divisória Naval Cega</t>
  </si>
  <si>
    <t>Divisoria naval  BP Plus,  cor cristal, montantes e rodapés simples, de aço prata natural</t>
  </si>
  <si>
    <t>Porta de divisoria naval  BP Plus,  cor cristal, perfis de aço prata natural - conpleta com ferragens tipo alavanca</t>
  </si>
  <si>
    <t>Divisoria naval  BP Plus-  idem existente</t>
  </si>
  <si>
    <t xml:space="preserve">Reisnstalação de bancada alta existente na Copa para a Copa Seca </t>
  </si>
  <si>
    <t>5.1.10</t>
  </si>
  <si>
    <t>5.1.10.1</t>
  </si>
  <si>
    <t>5.1.10.2</t>
  </si>
  <si>
    <t>5.1.10.3</t>
  </si>
  <si>
    <t xml:space="preserve">       - parquet existente/ reinstalar</t>
  </si>
  <si>
    <t xml:space="preserve">       - parquet idem existente a instalar</t>
  </si>
  <si>
    <t>Biombo em MDF com  acabamento Carvalho Gris h=105,0cm</t>
  </si>
  <si>
    <t xml:space="preserve">    -  tampo em granito com espelho e saia 290,0cm x 55,0cm -Copa - bancada alta refeição </t>
  </si>
  <si>
    <t>Tubo de Aço Galvanizado, com costura, classe média, DN 25mm (1")</t>
  </si>
  <si>
    <t>Cotovelo 90° - Aço Galvanizado</t>
  </si>
  <si>
    <t>3.2.1</t>
  </si>
  <si>
    <t xml:space="preserve">     - ø 25mm</t>
  </si>
  <si>
    <t>und</t>
  </si>
  <si>
    <t>TÊ - Aço Galvanizado</t>
  </si>
  <si>
    <t>3.3.1</t>
  </si>
  <si>
    <t>Registro Esfera metálico, alavanca base Ø 1" deca/docol/fabrimar ou similar</t>
  </si>
  <si>
    <t>REDE DE ESGOTO</t>
  </si>
  <si>
    <t xml:space="preserve">Tubo de PVC  CL8 - Tipo Tigre ou Amanco                                        </t>
  </si>
  <si>
    <t xml:space="preserve">       - ø 50 mm</t>
  </si>
  <si>
    <t>Curva - 45° PVC esgoto - classe 8 - Tipo Tigre ou Amanco</t>
  </si>
  <si>
    <t>4.2.1</t>
  </si>
  <si>
    <t>Junção simples PVC rígido para esgoto - Tipo Tigre ou Amanco</t>
  </si>
  <si>
    <t>4.3.1</t>
  </si>
  <si>
    <t xml:space="preserve">       - ø 50 x 50 mm</t>
  </si>
  <si>
    <t>Caixa sifonada com grelha ø 150 x 150 x 50 mm - Tipo Tigre ou Amanco</t>
  </si>
  <si>
    <t>DRENAGEM</t>
  </si>
  <si>
    <t>Tubo de PVC CL15 soldável - Tipo Tigre ou Amanco</t>
  </si>
  <si>
    <t>Joelho PVC 90° CL 15 soldável  - Tipo Tigre ou Amanco</t>
  </si>
  <si>
    <t>Joelho PVC 45° CL 15 soldável  - Tipo Tigre ou Amanco</t>
  </si>
  <si>
    <t>TÊ PVC  CL 15 soldável - Tipo Tigre ou Amanco</t>
  </si>
  <si>
    <t>3.1.2</t>
  </si>
  <si>
    <t>4.1.1</t>
  </si>
  <si>
    <t>4.4.1</t>
  </si>
  <si>
    <t>Adaptação de rede de drenagem existente em aparelhos de ar condicionado a serem relocados</t>
  </si>
  <si>
    <t xml:space="preserve">MONTAGEM DO QUADROS DE DISTRIBUIÇÃO - ILUMINAÇÃO / TOMADAS E AC </t>
  </si>
  <si>
    <t>Quadro de Força de sobrepor montado em caixa de comando com dimensões minimas de 1200x600x200mm, com barramento DIN de FNT p/ 350A, placa de montagem - Completo para 86 elementos (CD-2)</t>
  </si>
  <si>
    <t>Quadro de Força de sobrepor montado em caixa de comando com dimensões minimas de 900x600x200mm, com barramento DIN de FNT p/ 150A, placa de montagem - Completo para 56 elementos (CD-3)</t>
  </si>
  <si>
    <t>Quadro de Força de sobrepor montado em caixa de comando com dimensões minimas de 900x600x200mm, com barramento DIN de FNT p/ 100A, placa de montagem - Completo para 44 elementos (CD-1)</t>
  </si>
  <si>
    <t xml:space="preserve">Disjuntores Tripolar padrão caixa Moldada </t>
  </si>
  <si>
    <t>1.4.1</t>
  </si>
  <si>
    <t xml:space="preserve">            - 3x300A - 35kA</t>
  </si>
  <si>
    <t>1.4.2</t>
  </si>
  <si>
    <t xml:space="preserve">            - 3x100A - 18kA</t>
  </si>
  <si>
    <t>Disjuntores Tripolar padrão DIN - 4,5kA</t>
  </si>
  <si>
    <t>1.5.1</t>
  </si>
  <si>
    <t xml:space="preserve">            - 3x50A </t>
  </si>
  <si>
    <t>1.5.2</t>
  </si>
  <si>
    <t xml:space="preserve">            - 3x40A </t>
  </si>
  <si>
    <t>Disjuntores Bipolar padrão DIN - 4,5kA</t>
  </si>
  <si>
    <t>1.6.1</t>
  </si>
  <si>
    <t xml:space="preserve">            - 2x25A </t>
  </si>
  <si>
    <t>1.6.2</t>
  </si>
  <si>
    <t xml:space="preserve">            - 2x20A </t>
  </si>
  <si>
    <t>1.6.3</t>
  </si>
  <si>
    <t xml:space="preserve">            - 2x16A </t>
  </si>
  <si>
    <t>1.6.4</t>
  </si>
  <si>
    <t xml:space="preserve">            - 2x10A </t>
  </si>
  <si>
    <t>Disjuntores Monopolar DIN - 4,5kA</t>
  </si>
  <si>
    <t>1.7.1</t>
  </si>
  <si>
    <t xml:space="preserve">            - 1x25A</t>
  </si>
  <si>
    <t>1.7.2</t>
  </si>
  <si>
    <t xml:space="preserve">            - 1x20A</t>
  </si>
  <si>
    <t>1.7.3</t>
  </si>
  <si>
    <t xml:space="preserve">            - 1x16A</t>
  </si>
  <si>
    <t>1.7.4</t>
  </si>
  <si>
    <t xml:space="preserve">            - 1x10A</t>
  </si>
  <si>
    <t>Supressores de Surto com encapsulamento 45kA</t>
  </si>
  <si>
    <t>Cabo unipolar flexivel seção 185 mm² / 750 V - Afumex</t>
  </si>
  <si>
    <t>Cabo unipolar flexivel seção 120 mm² / 750 V - Afumex</t>
  </si>
  <si>
    <t>Cabo unipolar flexivel seção 50 mm² / 750 V - Afumex</t>
  </si>
  <si>
    <t>Cabo unipolar flexivel seção 35 mm² / 750 V - Afumex</t>
  </si>
  <si>
    <t>1.13</t>
  </si>
  <si>
    <t>Cabo unipolar flexivel seção 16 mm² / 750 V - Afumex</t>
  </si>
  <si>
    <t>PONTOS DE LUZ /TOMADAS e AR CONDICIONADO</t>
  </si>
  <si>
    <t xml:space="preserve"> Luminária de EMBUTIR com refletor e aletas em aluminio, 4 lampadas LED 10W - Completa (Garantia de 02 Anos.)</t>
  </si>
  <si>
    <t xml:space="preserve"> Luminária LED 25W de EMBUTIR nas dimensões 30x30cm com refletor em alumino e vidro leitoso - Completa (Garantia de 02 Anos.)</t>
  </si>
  <si>
    <t>Arandela de uo interno com lâmpada PL 23W / 220V - Completa</t>
  </si>
  <si>
    <t>Condutor unipolar flexível Afumex:</t>
  </si>
  <si>
    <t>2.4.1</t>
  </si>
  <si>
    <t xml:space="preserve">          - seção 2,5mm² </t>
  </si>
  <si>
    <t>2.4.2</t>
  </si>
  <si>
    <t xml:space="preserve">          - seção 4,0mm² </t>
  </si>
  <si>
    <t>2.4.3</t>
  </si>
  <si>
    <t xml:space="preserve">          - seção 10,0mm² </t>
  </si>
  <si>
    <t>Espelho de pvc branco 4x2" (100x50mm) com:</t>
  </si>
  <si>
    <t>2.5.1</t>
  </si>
  <si>
    <t xml:space="preserve">          - interruptor simples.</t>
  </si>
  <si>
    <t>2.5.2</t>
  </si>
  <si>
    <t xml:space="preserve">          - interruptor duplo.</t>
  </si>
  <si>
    <t>2.5.3</t>
  </si>
  <si>
    <t xml:space="preserve">          - interruptor triplo.</t>
  </si>
  <si>
    <t>2.5.4</t>
  </si>
  <si>
    <t xml:space="preserve">          - tomada novo padrão brasileiro</t>
  </si>
  <si>
    <t>Interruptor simples para instalação em divisória</t>
  </si>
  <si>
    <t>2.7</t>
  </si>
  <si>
    <t>Interruptor duplo para instalação em divisória</t>
  </si>
  <si>
    <t>2.8</t>
  </si>
  <si>
    <t xml:space="preserve">Caixa condulete diam. 20mm com: </t>
  </si>
  <si>
    <t>2.8.1</t>
  </si>
  <si>
    <t>2.8.2</t>
  </si>
  <si>
    <t>2.8.3</t>
  </si>
  <si>
    <t xml:space="preserve">          - tomada novo padrão brasileiro 20A</t>
  </si>
  <si>
    <t>2.9</t>
  </si>
  <si>
    <t xml:space="preserve">Suporte de canaleta de aluminio com : </t>
  </si>
  <si>
    <t>2.9.1</t>
  </si>
  <si>
    <t>2.9.2</t>
  </si>
  <si>
    <t>2.9.3</t>
  </si>
  <si>
    <t>2.10</t>
  </si>
  <si>
    <t xml:space="preserve">Caixa de embutir parede 4x2" </t>
  </si>
  <si>
    <t>2.11</t>
  </si>
  <si>
    <t xml:space="preserve">Caixa de embutir parede 4x4" </t>
  </si>
  <si>
    <t>2.12</t>
  </si>
  <si>
    <t>Caixa tipo condulete com tampa cega:</t>
  </si>
  <si>
    <t>2.12.1</t>
  </si>
  <si>
    <t xml:space="preserve">          - ø 20mm.</t>
  </si>
  <si>
    <t>2.12.2</t>
  </si>
  <si>
    <t xml:space="preserve">          - ø 25mm.</t>
  </si>
  <si>
    <t>2.12.3</t>
  </si>
  <si>
    <t xml:space="preserve">          - ø 32mm.</t>
  </si>
  <si>
    <t>2.13</t>
  </si>
  <si>
    <t xml:space="preserve">Caixa tipo de comando de sobrepor 200x200x120mm </t>
  </si>
  <si>
    <t>2.14</t>
  </si>
  <si>
    <t>Eletroduto de ferro:</t>
  </si>
  <si>
    <t>2.14.1</t>
  </si>
  <si>
    <t>2.14.2</t>
  </si>
  <si>
    <t>2.14.3</t>
  </si>
  <si>
    <t>2.14.4</t>
  </si>
  <si>
    <t xml:space="preserve">          - ø 50mm.</t>
  </si>
  <si>
    <t>2.14.5</t>
  </si>
  <si>
    <t xml:space="preserve">          - ø 100mm.</t>
  </si>
  <si>
    <t>2.15</t>
  </si>
  <si>
    <t>Canaleta aluminio 73x25 tripla c/ tampa de encaixe - Pintada</t>
  </si>
  <si>
    <t>2.16</t>
  </si>
  <si>
    <t>Adaptador para canaleta Dutotec 73x25mm - 3x1</t>
  </si>
  <si>
    <t>2.17</t>
  </si>
  <si>
    <t xml:space="preserve">Eletrocalha lisa 200x100mm </t>
  </si>
  <si>
    <t>2.18</t>
  </si>
  <si>
    <t xml:space="preserve">Eletrocalha lisa 100x100mm </t>
  </si>
  <si>
    <t>2.19</t>
  </si>
  <si>
    <t>Tampa para eletrocalha 200mm</t>
  </si>
  <si>
    <t>2.20</t>
  </si>
  <si>
    <t>Tampa para eletrocalha 100mm</t>
  </si>
  <si>
    <t>2.21</t>
  </si>
  <si>
    <t xml:space="preserve">Suporte suspensão para eletrocalha 200x100mm </t>
  </si>
  <si>
    <t>2.22</t>
  </si>
  <si>
    <t xml:space="preserve">Suporte suspensão para eletrocalha 100x100mm </t>
  </si>
  <si>
    <t>2.23</t>
  </si>
  <si>
    <t>Curva horizontal para eletrocalha 100x100mm</t>
  </si>
  <si>
    <t>2.24</t>
  </si>
  <si>
    <t>Curva vertical para eletrocalha 200x100mm</t>
  </si>
  <si>
    <t>2.25</t>
  </si>
  <si>
    <t>Acessorios tipo "T" para eletrocalha 200 x 100mm</t>
  </si>
  <si>
    <t>2.26</t>
  </si>
  <si>
    <t>Acessorios tipo "T" para eletrocalha 100 x 100mm</t>
  </si>
  <si>
    <t>2.27</t>
  </si>
  <si>
    <t>Acessorios tipo "X" para eletrocalha 200 x 100mm</t>
  </si>
  <si>
    <t>2.28</t>
  </si>
  <si>
    <t>Emenda interna tipo "U" p/ eletrocalha 200x100mm</t>
  </si>
  <si>
    <t>2.29</t>
  </si>
  <si>
    <t>Emenda interna tipo "U" p/ eletrocalha 100x100mm</t>
  </si>
  <si>
    <t>2.30</t>
  </si>
  <si>
    <t>Terminal de fechamento p/ eletrocalha 200x100mm</t>
  </si>
  <si>
    <t>2.31</t>
  </si>
  <si>
    <t>Terminal de fechamento p/ eletrocalha 100x100mm</t>
  </si>
  <si>
    <t>2.32</t>
  </si>
  <si>
    <t xml:space="preserve">Derivação lateral de eletrocalha para perfilado </t>
  </si>
  <si>
    <t>2.33</t>
  </si>
  <si>
    <t>Perfilado 38x38mm chapa 14</t>
  </si>
  <si>
    <t>2.34</t>
  </si>
  <si>
    <t>Suporte longo p/perfilado 38x38mm</t>
  </si>
  <si>
    <t>2.35</t>
  </si>
  <si>
    <t>Base c/ 4 furos fixação externa p/perfilado 38x38mm</t>
  </si>
  <si>
    <t xml:space="preserve"> un</t>
  </si>
  <si>
    <t>2.36</t>
  </si>
  <si>
    <t xml:space="preserve">Emendas Internas ("I", "L") para perfilado 38x38mm  </t>
  </si>
  <si>
    <t>2.37</t>
  </si>
  <si>
    <t xml:space="preserve">Emendas "T" para perfilado 38x38mm  </t>
  </si>
  <si>
    <t>2.38</t>
  </si>
  <si>
    <t xml:space="preserve">Emendas "X" para perfilado 38x38mm  </t>
  </si>
  <si>
    <t>2.39</t>
  </si>
  <si>
    <t>Derivação lateral de perfilado para eletroduto</t>
  </si>
  <si>
    <t>2.40</t>
  </si>
  <si>
    <t>Caixa de perfilado com tomada 2P+T</t>
  </si>
  <si>
    <t>2.41</t>
  </si>
  <si>
    <t>Parafusos, porcas e arruelas para perfilados/eletrocalhas</t>
  </si>
  <si>
    <t>2.42</t>
  </si>
  <si>
    <t>Vergalhão rosca total 1/4"</t>
  </si>
  <si>
    <t>2.43</t>
  </si>
  <si>
    <t>Chumbador rosca interna 1/4"</t>
  </si>
  <si>
    <t>2.44</t>
  </si>
  <si>
    <t xml:space="preserve">Dispositivo DR bipolar 25A sensibilidade 30mA </t>
  </si>
  <si>
    <t>2.45</t>
  </si>
  <si>
    <t>Cabo flexível PP 3x1,5mm² - Ligação das luminárias.</t>
  </si>
  <si>
    <t>2.46</t>
  </si>
  <si>
    <t>Plug Macho e fêmea novo padrão - ligação luminárias</t>
  </si>
  <si>
    <t>2.47</t>
  </si>
  <si>
    <t>Prensa cabo de seção 2,5mm²</t>
  </si>
  <si>
    <t>2.48</t>
  </si>
  <si>
    <t>Sensor de Presença 400W / 220V - com regulagem de pulso</t>
  </si>
  <si>
    <t>INSTALAÇÕES DE ILUMINAÇÃO DE EMERGÊNCIA</t>
  </si>
  <si>
    <t>Módulo Autonomo de emergência com dois farois de 32 Led´s cada com baterial 12V-7Ah c/ suporte metalico p/ fixação da bateria</t>
  </si>
  <si>
    <t>Módulo Autonomo com indicador de saída 115/220V com 80 Led´s, autonomia 4 horas, bateria 6V-4.5Ah, gabinete em metal, pintura epoxi (Indicação de : SAIDA e SAIDA EMERGÊNCIA)</t>
  </si>
  <si>
    <t>INSTALAÇÕES ELÉTRICAS</t>
  </si>
  <si>
    <t>Quadro de Força de SOBREPOR montado em caixa de comando com dimensões minimas de 600x400x150mm, com barramento DIN de FNT, placa de montagem - Completo para 24 elementos  - CD-Estabilizado</t>
  </si>
  <si>
    <t>1.2.1</t>
  </si>
  <si>
    <t>1.2.2</t>
  </si>
  <si>
    <t>1.2.3</t>
  </si>
  <si>
    <t>Disjuntor monopolar/4,5kA.</t>
  </si>
  <si>
    <t>1.3.1</t>
  </si>
  <si>
    <t xml:space="preserve">        -1x16A - (CD-ESTAB)</t>
  </si>
  <si>
    <t>1.3.2</t>
  </si>
  <si>
    <t xml:space="preserve">        -1x20A - (CD-ESTAB)</t>
  </si>
  <si>
    <t>Disjuntor triplolar / 4,5kA.</t>
  </si>
  <si>
    <t xml:space="preserve">        -3x50A - (CD-ESTAB)</t>
  </si>
  <si>
    <t xml:space="preserve">        -3x32A - (CD-ESTAB) 18kA</t>
  </si>
  <si>
    <t>Eletroduto ferro diametro 25 mm.</t>
  </si>
  <si>
    <t>Caixa de passagem c/ tampa cega tipo condulete diam 25mm</t>
  </si>
  <si>
    <t>Tomada 2P+T (Vermelha) ESTABILIZADA - instalação nas estações de trabalho</t>
  </si>
  <si>
    <t>Tomada 2P+T (Preto) - instalação nas estações de trabalho</t>
  </si>
  <si>
    <t xml:space="preserve"> Suporte para canaleta de aluminio p/tres blocos com, duas tomadas tipo bloco NBR.20A (preta), mais um bloco cego.</t>
  </si>
  <si>
    <t xml:space="preserve"> Suporte para canaleta de aluminio p/tres blocos com, duas tomadas tipo bloco NBR.20A (azul) , mais um bloco cego.</t>
  </si>
  <si>
    <t xml:space="preserve">Cabo tipo PP 3x2,5mm² </t>
  </si>
  <si>
    <t xml:space="preserve">Cabo tipo PP 3x4,0mm² </t>
  </si>
  <si>
    <t>PONTOS PARA A TRANSMISSÃO DE DADOS/TELEFONE/CFTV:</t>
  </si>
  <si>
    <t>Caixa metálica de sobrepor dimensões 700x260x50mm - Instalação Patch Panel nas colunas (PCC)</t>
  </si>
  <si>
    <t>Canaleta aluminio 73x45 tripla c/ tampa de encaixe - Pintada</t>
  </si>
  <si>
    <t>Curva 90º metálica especifica de canaleta de aluminio</t>
  </si>
  <si>
    <t xml:space="preserve">        -73x45mm</t>
  </si>
  <si>
    <t xml:space="preserve">        -73x25mm</t>
  </si>
  <si>
    <t xml:space="preserve">Caixa de passagem 100X100X50mm especifica de canaleta de aluminio </t>
  </si>
  <si>
    <t>Conjunto de caixa de piso nas dimensões 190x170x70mm c/ tampa em aluminio injetado com passa cabos e suporte  interno com duas tomadas NBR-20A (preta) e um suporte com duas tomadas RJ 45 fêmea (Fone/Dados) + um bloco cego.</t>
  </si>
  <si>
    <t xml:space="preserve"> Suporte para canaleta de aluminio p/ tres blocos com, dois blocos c/ RJ.45 cat. 6, mais um bloco cego.</t>
  </si>
  <si>
    <t xml:space="preserve">Caixa condulete diametro 25mm com espelho e tomada RJ45 cat. 6 </t>
  </si>
  <si>
    <t>Espelho de pvc 4x2" com duas tomadas RJ45 cat. 6</t>
  </si>
  <si>
    <t>Espelho de pvc 4x2" com uma tomadas RJ45 cat. 6</t>
  </si>
  <si>
    <t>Espelho de pvc 4x2" com furo no centro</t>
  </si>
  <si>
    <t>Patch Cord cat. 6 comprimento 6,0m - Azul</t>
  </si>
  <si>
    <t>Patch Cord cat. 6 comprimento 8,0m - Azul</t>
  </si>
  <si>
    <t xml:space="preserve">Cordão óptico com 50 metros e conectores LC-LC, fabricados com fibras ópticas multimodo 62,5/125um, 50/125um OM4 - Completo </t>
  </si>
  <si>
    <t xml:space="preserve">Cordão óptico com 30 metros e conectores LC-LC, fabricados com fibras ópticas multimodo 62,5/125um, 50/125um OM4 - Completo </t>
  </si>
  <si>
    <t>Cabo coaxial RG-59/75 Ohms/ 97% de  malha.</t>
  </si>
  <si>
    <t>Patch Panel 24 portas p/ Rack 19" categoria 6</t>
  </si>
  <si>
    <t xml:space="preserve">Organizador de cabos de ALTA DESNSIDADE para RACK 19" </t>
  </si>
  <si>
    <t>Rack 44U, aberto com guias laterais de Alta Densidade - Completo</t>
  </si>
  <si>
    <t>Tomada RJ45 (fêmea) CAT. 6 (vias de contato produzidas em bronze fosforoso com camadas de 2,54 m de níquel e 1,27 m de ouro)</t>
  </si>
  <si>
    <t>Régua com 6 tomadas p/ Rack</t>
  </si>
  <si>
    <t>Eletroduto ferro ø 25mm.</t>
  </si>
  <si>
    <t xml:space="preserve">Eletrocalha lisa 300x100mm </t>
  </si>
  <si>
    <t xml:space="preserve">Eletrocalha lisa 50x50mm </t>
  </si>
  <si>
    <t>Tampa para eletrocalha 300mm</t>
  </si>
  <si>
    <t>Tampa para eletrocalha 50mm</t>
  </si>
  <si>
    <t xml:space="preserve">Suporte suspensão para eletrocalha 300x100mm </t>
  </si>
  <si>
    <t xml:space="preserve">Suporte suspensão para eletrocalha 50x50mm </t>
  </si>
  <si>
    <t>Curva horizontal para eletrocalha 100x50mm</t>
  </si>
  <si>
    <t>Curva vertical para eletrocalha 300x100mm</t>
  </si>
  <si>
    <t>Curva vertical para eletrocalha 100x50mm</t>
  </si>
  <si>
    <t>Acessorios tipo "T" para eletrocalha 300 x 100mm</t>
  </si>
  <si>
    <t>Acessorios tipo "T" para eletrocalha 50 x 50mm</t>
  </si>
  <si>
    <t>Emenda interna tipo "U" p/ eletrocalha 300x100mm</t>
  </si>
  <si>
    <t>Redução concêntrica 300x100mm</t>
  </si>
  <si>
    <t>Redução concêntrica 100x50mm</t>
  </si>
  <si>
    <t>Terminal de fechamento p/ eletrocalha 50x50mm</t>
  </si>
  <si>
    <t>2.49</t>
  </si>
  <si>
    <t>2.50</t>
  </si>
  <si>
    <t>2.51</t>
  </si>
  <si>
    <t>Derivação lateral de eletrocalha para eletroduto</t>
  </si>
  <si>
    <t>2.52</t>
  </si>
  <si>
    <t>Acessório tipo flange p/ conexão CD/Eletrocalha de aluminio</t>
  </si>
  <si>
    <t>2.53</t>
  </si>
  <si>
    <t>Fita espiral tube 3/4 de cor branca</t>
  </si>
  <si>
    <t>2.54</t>
  </si>
  <si>
    <t xml:space="preserve">Cabo HDMI com 10 metros e 2 conectores </t>
  </si>
  <si>
    <t>2.55</t>
  </si>
  <si>
    <t>Patch Cord cat. 6 comprimento 30,0m - Azul</t>
  </si>
  <si>
    <t>TUBULAÇÃO SECUNDARIA COM ESPERAS TELEFÔNICAS:</t>
  </si>
  <si>
    <t>Eletroduto de ferro diametro ø 75mm.</t>
  </si>
  <si>
    <t>Caixa de passagem c/ tampa cega tipo condulete diam 75mm</t>
  </si>
  <si>
    <t>Cabo tipo CIT 50/50 pares (Entrada Linhas)</t>
  </si>
  <si>
    <t xml:space="preserve">Voice Panel 50 portas p/ Rack 19"  </t>
  </si>
  <si>
    <t>Patch Cord cat. 6 comprimento 6,0m - Amarelo</t>
  </si>
  <si>
    <t>Patch Cord cat. 6 comprimento 8,0m - Amarelo</t>
  </si>
  <si>
    <t>Acessórios internos p/ montagem DG´s junto a Central no 8º pavto</t>
  </si>
  <si>
    <t>Bloco de inserção engate rápido M10 com bastidor completo</t>
  </si>
  <si>
    <t>INSTALAÇÕES ALARME DE INCÊNDIO</t>
  </si>
  <si>
    <t xml:space="preserve">INFRA-ESTRUTURA NECESSÁRIA COM RESPECTIVAS ESPERAS ALARME DE INCÊNDIO: </t>
  </si>
  <si>
    <t>Eletroduto ferro ø 20mm.</t>
  </si>
  <si>
    <t>Caixa de passagem c/ tampa cega tipo condulete diam 20mm</t>
  </si>
  <si>
    <t>Caixa de embutir 4x2" com espelho cego</t>
  </si>
  <si>
    <t>Cabo flexível 2x 1,5mm2 (preto e vermelho)</t>
  </si>
  <si>
    <t xml:space="preserve">Spiral tube </t>
  </si>
  <si>
    <t>SERVIÇOS COMPLEMENTARES ELÉTRICA/AUTOMAÇÃO/TELEFÔNICO</t>
  </si>
  <si>
    <t>Asbuilts das Instalações Elet./Log./Telef./alarme</t>
  </si>
  <si>
    <t xml:space="preserve">Interligação do sistema de Telefonia/Alarme de Incêndio/Rede Lógica/Fibra òtica com a rede existente do prédio </t>
  </si>
  <si>
    <t xml:space="preserve">Retirada da infra-estrutura elétrica existente (Luminárias/Eletrodutos/Caixas/Etc, que não serão reutilizadas) </t>
  </si>
  <si>
    <t>Identificação Geral rede elétrica/lógica/telefônica (Quadros/Tomadas/Cabos/Rack/Pacth Panel/Etc)</t>
  </si>
  <si>
    <t>Remanejamento/Adequação da infra-estrutura (Caixas/Sirene/Teclado) do sistema de Prevenção de incêncio existente no andar</t>
  </si>
  <si>
    <t>Certificação/Homologação cabeamento estruturado categoria 6</t>
  </si>
  <si>
    <t>Interligações Gerais para instalação dos pontos (Elétricos/Logico/Telefone) no mobiliário</t>
  </si>
  <si>
    <t xml:space="preserve">       - rasgo e recomposição de alvenaria,  gesso acartonando e contrapiso para embutir elétrica</t>
  </si>
  <si>
    <t>5.8</t>
  </si>
  <si>
    <t>5.9</t>
  </si>
  <si>
    <t>Patch Cord cat. 6 comprimento 1,5m - Azul</t>
  </si>
  <si>
    <t>Patch Panel 24 portas p/ Rack 19" - Descarregado categoria 6 (RACK´s)</t>
  </si>
  <si>
    <t>Patch Panel 24 portas p/ Rack 19" - Descarregado categoria 6 (PCC´s)</t>
  </si>
  <si>
    <t>2.56</t>
  </si>
  <si>
    <t>2.57</t>
  </si>
  <si>
    <t>Patch Cord cat. 6 comprimento 30,0m - Amarelo</t>
  </si>
  <si>
    <t xml:space="preserve">INSTALAÇÕES  CFTV  </t>
  </si>
  <si>
    <t>Cabo UTP cat. 6 (Isolamento LSZH)</t>
  </si>
  <si>
    <t>Rack tamanho 12U x 19" x 600mm - Completo - Grau de proteção IP 20, com uma bandeja, fechaduras em todas as aberturas, porta frontal e teto em aço cego e laterais com aletas para ventilação, conforme memorial descritivo ITEM 5.2</t>
  </si>
  <si>
    <t>Distribuidor interno óptico (DIO) p/ RACK 19" com bandeija/extensão, com até 12 vias (1U), alinhadores LC-PC - Completo, Ref.: Furukawa, AMP ou equivalentes técnicos</t>
  </si>
  <si>
    <t>IX</t>
  </si>
  <si>
    <t xml:space="preserve">       - forro de gesso em nível e fechamento vertical em gesso - somente circulação principal do andar</t>
  </si>
  <si>
    <t xml:space="preserve">       - forro em placas para reaproveitamento - somente SBP</t>
  </si>
  <si>
    <t>14.4.1</t>
  </si>
  <si>
    <t>14.4.2</t>
  </si>
  <si>
    <t>Administração Local para obras de médio porte, até 120 dias  para a área total de intervenção equivalente a 900,00m2</t>
  </si>
  <si>
    <t xml:space="preserve">       - Engenheiro</t>
  </si>
  <si>
    <t xml:space="preserve">       - Mestre de obras</t>
  </si>
  <si>
    <t xml:space="preserve">       - Despesas com transporte, alimentação e estadia</t>
  </si>
  <si>
    <t>1.4.3</t>
  </si>
  <si>
    <t>1. OBJETO: OBRAS CIVIS, INSTALAÇÕES ELÉTRICAS, LÓGICAS E MECÂNICAS PARA A REFORMA COMPLEMENTAR DO  7º  PAVIMENTO - SETOR FINANCEIRO- ED. SEDE BANRISUL- PORTO ALEGRE/RS</t>
  </si>
  <si>
    <t>PREÇO UNITÁRIO COM BDI</t>
  </si>
  <si>
    <t>BDI</t>
  </si>
  <si>
    <t>ENCARGOS SOCIAIS</t>
  </si>
  <si>
    <r>
      <t xml:space="preserve">3. PRAZO DE EXECUÇÃO/ENTREGA: </t>
    </r>
    <r>
      <rPr>
        <sz val="9"/>
        <rFont val="Arial"/>
        <family val="2"/>
      </rPr>
      <t>Conforme Termo de Referência</t>
    </r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</si>
  <si>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</si>
  <si>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</si>
  <si>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</si>
  <si>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</si>
  <si>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</si>
  <si>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</si>
  <si>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</si>
  <si>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</si>
  <si>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</si>
  <si>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</si>
  <si>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</si>
  <si>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</si>
  <si>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</si>
  <si>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OBRAS CIVIS, INSTALAÇÕES ELÉTRICAS, LÓGICAS E MECÂNICAS PARA A REFORMA PARCIAL DO  7º PAVIMENTO - SETOR FINANCEIRO -  DO ED. SEDE DO BANRISUL- PORTO ALEGRE/RS</t>
  </si>
  <si>
    <t>Cabo UTP cat. 6 ( LSZH) - Cabo de 4 pares trançados compostos de condutores sólidos de cobre nu, 23 AWG, isolados em polietileno especial. Capa externa em PVC não propagante à chama, CM. Deve possuir a marcação CM no corpo do cabo.
Marcação sequencial métrica decrescente (305 - 0 m) com gravação de dia/mês/ano - hora de fabricação, proporcionando rastreamento do lote.
Embalagem padrão: caixa FASTBOX com 305 m.</t>
  </si>
  <si>
    <t xml:space="preserve">SUBTOTAL ITENS CIVIS - (I+II) R$   </t>
  </si>
  <si>
    <t xml:space="preserve">SUBTOTAL ELÉTRICO R$  </t>
  </si>
  <si>
    <t xml:space="preserve">SUBTOTAL  AUTOMAÇÃO R$  </t>
  </si>
  <si>
    <t>SUBTOTAL TELEFÔNICO R$</t>
  </si>
  <si>
    <t>SUBTOTAL INSTALAÇÕES ALARME DE INCÊNDIO R$</t>
  </si>
  <si>
    <t>SUBTOTAL CFTV R$</t>
  </si>
  <si>
    <t>SUBTOTAL SERVIÇOS COMPLEMENTARES ELÉTRICA/AUTOMAÇÃO/TELEFÔNICO R$</t>
  </si>
  <si>
    <t>SUBTOTAL ITENS ELÉTRICA (III+ IV+V+VI+VII+VIII) R$</t>
  </si>
  <si>
    <t>SUBTOTAL ITENS AR CONDICIONADO (IX) R$</t>
  </si>
  <si>
    <t>TOTAL  GERAL R$</t>
  </si>
  <si>
    <t>15.0</t>
  </si>
  <si>
    <t>PROPONENTE</t>
  </si>
  <si>
    <t>NOME:</t>
  </si>
  <si>
    <t>FONE:</t>
  </si>
  <si>
    <t>EMAIL:</t>
  </si>
  <si>
    <t>CRAU/CREA: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</si>
</sst>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]_-;\-* #,##0.00\ [$€]_-;_-* &quot;-&quot;??\ [$€]_-;_-@_-"/>
  </numFmts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 applyNumberFormat="0" applyBorder="0" applyAlignment="0"/>
    <xf numFmtId="40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195">
    <xf numFmtId="0" fontId="0" fillId="0" borderId="0" xfId="0"/>
    <xf numFmtId="2" fontId="5" fillId="0" borderId="1" xfId="0" applyNumberFormat="1" applyFont="1" applyBorder="1" applyAlignment="1" applyProtection="1">
      <alignment vertical="center"/>
      <protection hidden="1"/>
    </xf>
    <xf numFmtId="2" fontId="4" fillId="0" borderId="4" xfId="0" applyNumberFormat="1" applyFont="1" applyFill="1" applyBorder="1" applyAlignment="1" applyProtection="1">
      <alignment vertical="center"/>
      <protection hidden="1"/>
    </xf>
    <xf numFmtId="2" fontId="4" fillId="0" borderId="3" xfId="0" applyNumberFormat="1" applyFont="1" applyFill="1" applyBorder="1" applyAlignment="1" applyProtection="1">
      <alignment vertical="center"/>
      <protection hidden="1"/>
    </xf>
    <xf numFmtId="2" fontId="4" fillId="3" borderId="1" xfId="0" applyNumberFormat="1" applyFont="1" applyFill="1" applyBorder="1" applyAlignment="1" applyProtection="1">
      <alignment vertical="center"/>
      <protection hidden="1"/>
    </xf>
    <xf numFmtId="2" fontId="4" fillId="3" borderId="2" xfId="0" applyNumberFormat="1" applyFont="1" applyFill="1" applyBorder="1" applyAlignment="1" applyProtection="1">
      <alignment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vertical="center"/>
      <protection hidden="1"/>
    </xf>
    <xf numFmtId="2" fontId="5" fillId="0" borderId="1" xfId="0" applyNumberFormat="1" applyFont="1" applyFill="1" applyBorder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vertical="center"/>
      <protection hidden="1"/>
    </xf>
    <xf numFmtId="2" fontId="4" fillId="0" borderId="1" xfId="0" applyNumberFormat="1" applyFont="1" applyFill="1" applyBorder="1" applyAlignment="1" applyProtection="1">
      <alignment horizontal="left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right" vertical="center"/>
      <protection hidden="1"/>
    </xf>
    <xf numFmtId="2" fontId="4" fillId="0" borderId="1" xfId="0" applyNumberFormat="1" applyFont="1" applyBorder="1" applyAlignment="1" applyProtection="1">
      <alignment horizontal="right" vertical="center" wrapText="1"/>
      <protection hidden="1"/>
    </xf>
    <xf numFmtId="2" fontId="5" fillId="0" borderId="8" xfId="0" applyNumberFormat="1" applyFont="1" applyFill="1" applyBorder="1" applyAlignment="1" applyProtection="1">
      <alignment vertical="center"/>
      <protection hidden="1"/>
    </xf>
    <xf numFmtId="2" fontId="4" fillId="0" borderId="8" xfId="0" applyNumberFormat="1" applyFont="1" applyFill="1" applyBorder="1" applyAlignment="1" applyProtection="1">
      <alignment vertical="center"/>
      <protection hidden="1"/>
    </xf>
    <xf numFmtId="2" fontId="4" fillId="3" borderId="8" xfId="0" applyNumberFormat="1" applyFont="1" applyFill="1" applyBorder="1" applyAlignment="1" applyProtection="1">
      <alignment vertical="center"/>
      <protection hidden="1"/>
    </xf>
    <xf numFmtId="2" fontId="4" fillId="0" borderId="8" xfId="0" applyNumberFormat="1" applyFont="1" applyBorder="1" applyAlignment="1" applyProtection="1">
      <alignment vertical="center"/>
      <protection hidden="1"/>
    </xf>
    <xf numFmtId="2" fontId="5" fillId="0" borderId="8" xfId="0" applyNumberFormat="1" applyFont="1" applyBorder="1" applyAlignment="1" applyProtection="1">
      <alignment vertical="center"/>
      <protection hidden="1"/>
    </xf>
    <xf numFmtId="2" fontId="4" fillId="0" borderId="3" xfId="0" applyNumberFormat="1" applyFont="1" applyFill="1" applyBorder="1" applyAlignment="1" applyProtection="1">
      <alignment horizontal="left" vertical="center"/>
      <protection hidden="1"/>
    </xf>
    <xf numFmtId="2" fontId="4" fillId="0" borderId="3" xfId="0" applyNumberFormat="1" applyFont="1" applyBorder="1" applyAlignment="1" applyProtection="1">
      <alignment vertical="center"/>
      <protection hidden="1"/>
    </xf>
    <xf numFmtId="2" fontId="4" fillId="0" borderId="3" xfId="0" applyNumberFormat="1" applyFont="1" applyBorder="1" applyAlignment="1" applyProtection="1">
      <alignment horizontal="center" vertical="center"/>
      <protection hidden="1"/>
    </xf>
    <xf numFmtId="2" fontId="4" fillId="0" borderId="3" xfId="0" applyNumberFormat="1" applyFont="1" applyBorder="1" applyAlignment="1" applyProtection="1">
      <alignment horizontal="right" vertical="center" wrapText="1"/>
      <protection hidden="1"/>
    </xf>
    <xf numFmtId="2" fontId="4" fillId="0" borderId="3" xfId="0" applyNumberFormat="1" applyFont="1" applyBorder="1" applyAlignment="1" applyProtection="1">
      <alignment horizontal="right" vertical="center"/>
      <protection hidden="1"/>
    </xf>
    <xf numFmtId="2" fontId="4" fillId="5" borderId="9" xfId="0" applyNumberFormat="1" applyFont="1" applyFill="1" applyBorder="1" applyAlignment="1" applyProtection="1">
      <alignment horizontal="center" vertical="center"/>
      <protection hidden="1"/>
    </xf>
    <xf numFmtId="2" fontId="5" fillId="4" borderId="9" xfId="0" applyNumberFormat="1" applyFont="1" applyFill="1" applyBorder="1" applyAlignment="1" applyProtection="1">
      <alignment horizontal="center" vertical="center"/>
      <protection hidden="1"/>
    </xf>
    <xf numFmtId="2" fontId="5" fillId="4" borderId="7" xfId="0" applyNumberFormat="1" applyFont="1" applyFill="1" applyBorder="1" applyAlignment="1" applyProtection="1">
      <alignment horizontal="left" vertical="center"/>
      <protection hidden="1"/>
    </xf>
    <xf numFmtId="2" fontId="8" fillId="4" borderId="7" xfId="0" applyNumberFormat="1" applyFont="1" applyFill="1" applyBorder="1" applyAlignment="1" applyProtection="1">
      <alignment horizontal="left" vertical="center" wrapText="1"/>
      <protection hidden="1"/>
    </xf>
    <xf numFmtId="2" fontId="4" fillId="4" borderId="7" xfId="0" applyNumberFormat="1" applyFont="1" applyFill="1" applyBorder="1" applyAlignment="1" applyProtection="1">
      <alignment horizontal="center" vertical="center"/>
      <protection hidden="1"/>
    </xf>
    <xf numFmtId="2" fontId="4" fillId="4" borderId="7" xfId="0" applyNumberFormat="1" applyFont="1" applyFill="1" applyBorder="1" applyAlignment="1" applyProtection="1">
      <alignment vertical="center"/>
      <protection hidden="1"/>
    </xf>
    <xf numFmtId="2" fontId="5" fillId="4" borderId="7" xfId="6" applyNumberFormat="1" applyFont="1" applyFill="1" applyBorder="1" applyAlignment="1" applyProtection="1">
      <alignment horizontal="right" vertical="center"/>
      <protection hidden="1"/>
    </xf>
    <xf numFmtId="2" fontId="4" fillId="4" borderId="7" xfId="0" applyNumberFormat="1" applyFont="1" applyFill="1" applyBorder="1" applyAlignment="1" applyProtection="1">
      <alignment horizontal="right" vertical="center"/>
      <protection hidden="1"/>
    </xf>
    <xf numFmtId="2" fontId="5" fillId="4" borderId="10" xfId="6" applyNumberFormat="1" applyFont="1" applyFill="1" applyBorder="1" applyAlignment="1" applyProtection="1">
      <alignment horizontal="right" vertic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/>
      <protection hidden="1"/>
    </xf>
    <xf numFmtId="2" fontId="5" fillId="0" borderId="7" xfId="0" applyNumberFormat="1" applyFont="1" applyFill="1" applyBorder="1" applyAlignment="1" applyProtection="1">
      <alignment horizontal="left" vertical="center"/>
      <protection hidden="1"/>
    </xf>
    <xf numFmtId="2" fontId="5" fillId="0" borderId="7" xfId="0" applyNumberFormat="1" applyFont="1" applyFill="1" applyBorder="1" applyAlignment="1" applyProtection="1">
      <alignment horizontal="left" vertical="center" wrapText="1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7" xfId="0" applyNumberFormat="1" applyFont="1" applyFill="1" applyBorder="1" applyAlignment="1" applyProtection="1">
      <alignment vertical="center"/>
      <protection hidden="1"/>
    </xf>
    <xf numFmtId="2" fontId="5" fillId="0" borderId="7" xfId="6" applyNumberFormat="1" applyFont="1" applyFill="1" applyBorder="1" applyAlignment="1" applyProtection="1">
      <alignment horizontal="right" vertical="center"/>
      <protection hidden="1"/>
    </xf>
    <xf numFmtId="2" fontId="5" fillId="0" borderId="7" xfId="0" applyNumberFormat="1" applyFont="1" applyFill="1" applyBorder="1" applyAlignment="1" applyProtection="1">
      <alignment horizontal="right" vertical="center"/>
      <protection hidden="1"/>
    </xf>
    <xf numFmtId="2" fontId="5" fillId="0" borderId="10" xfId="6" applyNumberFormat="1" applyFont="1" applyFill="1" applyBorder="1" applyAlignment="1" applyProtection="1">
      <alignment horizontal="right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7" xfId="0" applyNumberFormat="1" applyFont="1" applyFill="1" applyBorder="1" applyAlignment="1" applyProtection="1">
      <alignment horizontal="left" vertical="center" wrapText="1"/>
      <protection hidden="1"/>
    </xf>
    <xf numFmtId="2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7" xfId="0" applyNumberFormat="1" applyFont="1" applyFill="1" applyBorder="1" applyAlignment="1" applyProtection="1">
      <alignment horizontal="center" vertical="center"/>
      <protection hidden="1"/>
    </xf>
    <xf numFmtId="2" fontId="4" fillId="3" borderId="7" xfId="0" applyNumberFormat="1" applyFont="1" applyFill="1" applyBorder="1" applyAlignment="1" applyProtection="1">
      <alignment vertical="center" wrapText="1"/>
      <protection hidden="1"/>
    </xf>
    <xf numFmtId="2" fontId="4" fillId="3" borderId="7" xfId="0" applyNumberFormat="1" applyFont="1" applyFill="1" applyBorder="1" applyAlignment="1" applyProtection="1">
      <alignment vertical="center"/>
      <protection hidden="1"/>
    </xf>
    <xf numFmtId="2" fontId="5" fillId="3" borderId="9" xfId="0" applyNumberFormat="1" applyFont="1" applyFill="1" applyBorder="1" applyAlignment="1" applyProtection="1">
      <alignment horizontal="center" vertical="center"/>
      <protection hidden="1"/>
    </xf>
    <xf numFmtId="2" fontId="5" fillId="3" borderId="7" xfId="0" applyNumberFormat="1" applyFont="1" applyFill="1" applyBorder="1" applyAlignment="1" applyProtection="1">
      <alignment horizontal="left" vertical="center"/>
      <protection hidden="1"/>
    </xf>
    <xf numFmtId="2" fontId="5" fillId="3" borderId="7" xfId="0" applyNumberFormat="1" applyFont="1" applyFill="1" applyBorder="1" applyAlignment="1" applyProtection="1">
      <alignment horizontal="left" vertical="center" wrapText="1"/>
      <protection hidden="1"/>
    </xf>
    <xf numFmtId="2" fontId="5" fillId="3" borderId="7" xfId="0" applyNumberFormat="1" applyFont="1" applyFill="1" applyBorder="1" applyAlignment="1" applyProtection="1">
      <alignment horizontal="center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  <xf numFmtId="2" fontId="4" fillId="3" borderId="7" xfId="0" applyNumberFormat="1" applyFont="1" applyFill="1" applyBorder="1" applyAlignment="1" applyProtection="1">
      <alignment horizontal="left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2" fontId="4" fillId="0" borderId="7" xfId="0" applyNumberFormat="1" applyFont="1" applyFill="1" applyBorder="1" applyAlignment="1" applyProtection="1">
      <alignment horizontal="left" vertical="center" wrapText="1"/>
      <protection hidden="1"/>
    </xf>
    <xf numFmtId="2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2" fontId="4" fillId="0" borderId="7" xfId="0" applyNumberFormat="1" applyFont="1" applyFill="1" applyBorder="1" applyAlignment="1" applyProtection="1">
      <alignment horizontal="left" vertical="center"/>
      <protection hidden="1"/>
    </xf>
    <xf numFmtId="2" fontId="4" fillId="0" borderId="7" xfId="0" applyNumberFormat="1" applyFont="1" applyFill="1" applyBorder="1" applyAlignment="1" applyProtection="1">
      <alignment vertical="center" wrapText="1"/>
      <protection hidden="1"/>
    </xf>
    <xf numFmtId="2" fontId="4" fillId="0" borderId="7" xfId="0" applyNumberFormat="1" applyFont="1" applyBorder="1" applyAlignment="1" applyProtection="1">
      <alignment horizontal="left" vertic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vertical="center"/>
      <protection hidden="1"/>
    </xf>
    <xf numFmtId="2" fontId="4" fillId="0" borderId="7" xfId="0" applyNumberFormat="1" applyFont="1" applyBorder="1" applyAlignment="1" applyProtection="1">
      <alignment vertical="center" wrapText="1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left" vertical="center" wrapText="1"/>
      <protection hidden="1"/>
    </xf>
    <xf numFmtId="2" fontId="4" fillId="0" borderId="7" xfId="0" applyNumberFormat="1" applyFont="1" applyBorder="1" applyAlignment="1" applyProtection="1">
      <alignment vertical="center"/>
      <protection hidden="1"/>
    </xf>
    <xf numFmtId="2" fontId="5" fillId="0" borderId="7" xfId="0" applyNumberFormat="1" applyFont="1" applyFill="1" applyBorder="1" applyAlignment="1" applyProtection="1">
      <alignment vertical="center" wrapText="1"/>
      <protection hidden="1"/>
    </xf>
    <xf numFmtId="2" fontId="4" fillId="0" borderId="9" xfId="0" applyNumberFormat="1" applyFont="1" applyFill="1" applyBorder="1" applyAlignment="1" applyProtection="1">
      <alignment vertical="center"/>
      <protection hidden="1"/>
    </xf>
    <xf numFmtId="2" fontId="5" fillId="0" borderId="9" xfId="0" applyNumberFormat="1" applyFont="1" applyFill="1" applyBorder="1" applyAlignment="1" applyProtection="1">
      <alignment vertical="center"/>
      <protection hidden="1"/>
    </xf>
    <xf numFmtId="2" fontId="4" fillId="0" borderId="9" xfId="0" applyNumberFormat="1" applyFont="1" applyFill="1" applyBorder="1" applyAlignment="1" applyProtection="1">
      <alignment vertical="center" wrapText="1"/>
      <protection hidden="1"/>
    </xf>
    <xf numFmtId="2" fontId="8" fillId="0" borderId="7" xfId="0" applyNumberFormat="1" applyFont="1" applyFill="1" applyBorder="1" applyAlignment="1" applyProtection="1">
      <alignment vertical="center" wrapText="1"/>
      <protection hidden="1"/>
    </xf>
    <xf numFmtId="2" fontId="9" fillId="0" borderId="7" xfId="0" applyNumberFormat="1" applyFont="1" applyFill="1" applyBorder="1" applyAlignment="1" applyProtection="1">
      <alignment horizontal="center" vertical="center"/>
      <protection hidden="1"/>
    </xf>
    <xf numFmtId="2" fontId="4" fillId="0" borderId="7" xfId="6" applyNumberFormat="1" applyFont="1" applyFill="1" applyBorder="1" applyAlignment="1" applyProtection="1">
      <alignment horizontal="center" vertical="center" wrapText="1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9" xfId="0" applyNumberFormat="1" applyFont="1" applyFill="1" applyBorder="1" applyAlignment="1" applyProtection="1">
      <alignment horizontal="center" vertical="center"/>
      <protection hidden="1"/>
    </xf>
    <xf numFmtId="2" fontId="5" fillId="0" borderId="7" xfId="0" applyNumberFormat="1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 wrapText="1"/>
      <protection hidden="1"/>
    </xf>
    <xf numFmtId="2" fontId="4" fillId="4" borderId="9" xfId="0" applyNumberFormat="1" applyFont="1" applyFill="1" applyBorder="1" applyAlignment="1" applyProtection="1">
      <alignment horizontal="center" vertical="center"/>
      <protection hidden="1"/>
    </xf>
    <xf numFmtId="2" fontId="8" fillId="4" borderId="7" xfId="0" applyNumberFormat="1" applyFont="1" applyFill="1" applyBorder="1" applyAlignment="1" applyProtection="1">
      <alignment vertical="center" wrapText="1"/>
      <protection hidden="1"/>
    </xf>
    <xf numFmtId="2" fontId="5" fillId="4" borderId="7" xfId="0" applyNumberFormat="1" applyFont="1" applyFill="1" applyBorder="1" applyAlignment="1" applyProtection="1">
      <alignment horizontal="center" vertical="center"/>
      <protection hidden="1"/>
    </xf>
    <xf numFmtId="2" fontId="5" fillId="4" borderId="7" xfId="0" applyNumberFormat="1" applyFont="1" applyFill="1" applyBorder="1" applyAlignment="1" applyProtection="1">
      <alignment vertical="center"/>
      <protection hidden="1"/>
    </xf>
    <xf numFmtId="2" fontId="4" fillId="3" borderId="9" xfId="0" applyNumberFormat="1" applyFont="1" applyFill="1" applyBorder="1" applyAlignment="1" applyProtection="1">
      <alignment vertical="center"/>
      <protection hidden="1"/>
    </xf>
    <xf numFmtId="2" fontId="5" fillId="4" borderId="7" xfId="0" applyNumberFormat="1" applyFont="1" applyFill="1" applyBorder="1" applyAlignment="1" applyProtection="1">
      <alignment vertical="center" wrapText="1"/>
      <protection hidden="1"/>
    </xf>
    <xf numFmtId="2" fontId="4" fillId="5" borderId="11" xfId="0" applyNumberFormat="1" applyFont="1" applyFill="1" applyBorder="1" applyAlignment="1" applyProtection="1">
      <alignment horizontal="center" vertical="center"/>
      <protection hidden="1"/>
    </xf>
    <xf numFmtId="2" fontId="5" fillId="4" borderId="7" xfId="9" applyNumberFormat="1" applyFont="1" applyFill="1" applyBorder="1" applyAlignment="1" applyProtection="1">
      <alignment vertical="center"/>
      <protection hidden="1"/>
    </xf>
    <xf numFmtId="4" fontId="4" fillId="3" borderId="7" xfId="0" applyNumberFormat="1" applyFont="1" applyFill="1" applyBorder="1" applyAlignment="1" applyProtection="1">
      <alignment vertical="center" wrapText="1"/>
      <protection hidden="1"/>
    </xf>
    <xf numFmtId="4" fontId="4" fillId="3" borderId="7" xfId="6" applyNumberFormat="1" applyFont="1" applyFill="1" applyBorder="1" applyAlignment="1" applyProtection="1">
      <alignment horizontal="right" vertical="center" wrapText="1"/>
      <protection hidden="1"/>
    </xf>
    <xf numFmtId="4" fontId="4" fillId="3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10" xfId="6" applyNumberFormat="1" applyFont="1" applyFill="1" applyBorder="1" applyAlignment="1" applyProtection="1">
      <alignment horizontal="right" vertical="center" wrapText="1"/>
      <protection hidden="1"/>
    </xf>
    <xf numFmtId="4" fontId="4" fillId="3" borderId="7" xfId="0" applyNumberFormat="1" applyFont="1" applyFill="1" applyBorder="1" applyAlignment="1" applyProtection="1">
      <alignment vertical="center"/>
      <protection hidden="1"/>
    </xf>
    <xf numFmtId="4" fontId="4" fillId="3" borderId="7" xfId="0" applyNumberFormat="1" applyFont="1" applyFill="1" applyBorder="1" applyAlignment="1" applyProtection="1">
      <alignment horizontal="right" vertical="center"/>
      <protection hidden="1"/>
    </xf>
    <xf numFmtId="4" fontId="5" fillId="3" borderId="7" xfId="0" applyNumberFormat="1" applyFont="1" applyFill="1" applyBorder="1" applyAlignment="1" applyProtection="1">
      <alignment horizontal="right" vertical="center"/>
      <protection hidden="1"/>
    </xf>
    <xf numFmtId="4" fontId="5" fillId="3" borderId="7" xfId="0" applyNumberFormat="1" applyFont="1" applyFill="1" applyBorder="1" applyAlignment="1" applyProtection="1">
      <alignment vertical="center"/>
      <protection hidden="1"/>
    </xf>
    <xf numFmtId="4" fontId="5" fillId="3" borderId="7" xfId="6" applyNumberFormat="1" applyFont="1" applyFill="1" applyBorder="1" applyAlignment="1" applyProtection="1">
      <alignment horizontal="right" vertical="center" wrapText="1"/>
      <protection hidden="1"/>
    </xf>
    <xf numFmtId="4" fontId="4" fillId="0" borderId="7" xfId="6" applyNumberFormat="1" applyFont="1" applyFill="1" applyBorder="1" applyAlignment="1" applyProtection="1">
      <alignment horizontal="right" vertical="center" wrapText="1"/>
      <protection hidden="1"/>
    </xf>
    <xf numFmtId="4" fontId="4" fillId="3" borderId="7" xfId="6" applyNumberFormat="1" applyFont="1" applyFill="1" applyBorder="1" applyAlignment="1" applyProtection="1">
      <alignment horizontal="right" vertical="center"/>
      <protection hidden="1"/>
    </xf>
    <xf numFmtId="4" fontId="5" fillId="0" borderId="7" xfId="6" applyNumberFormat="1" applyFont="1" applyFill="1" applyBorder="1" applyAlignment="1" applyProtection="1">
      <alignment horizontal="right" vertical="center" wrapText="1"/>
      <protection hidden="1"/>
    </xf>
    <xf numFmtId="4" fontId="5" fillId="3" borderId="7" xfId="0" applyNumberFormat="1" applyFont="1" applyFill="1" applyBorder="1" applyAlignment="1" applyProtection="1">
      <alignment vertical="center" wrapText="1"/>
      <protection hidden="1"/>
    </xf>
    <xf numFmtId="4" fontId="4" fillId="0" borderId="7" xfId="0" applyNumberFormat="1" applyFont="1" applyFill="1" applyBorder="1" applyAlignment="1" applyProtection="1">
      <alignment vertical="center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6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vertical="center"/>
      <protection hidden="1"/>
    </xf>
    <xf numFmtId="4" fontId="4" fillId="0" borderId="7" xfId="6" applyNumberFormat="1" applyFont="1" applyFill="1" applyBorder="1" applyAlignment="1" applyProtection="1">
      <alignment horizontal="right" vertical="center"/>
      <protection hidden="1"/>
    </xf>
    <xf numFmtId="4" fontId="5" fillId="3" borderId="7" xfId="6" applyNumberFormat="1" applyFont="1" applyFill="1" applyBorder="1" applyAlignment="1" applyProtection="1">
      <alignment horizontal="right" vertical="center"/>
      <protection hidden="1"/>
    </xf>
    <xf numFmtId="4" fontId="5" fillId="0" borderId="7" xfId="6" applyNumberFormat="1" applyFont="1" applyFill="1" applyBorder="1" applyAlignment="1" applyProtection="1">
      <alignment horizontal="right" vertical="center"/>
      <protection hidden="1"/>
    </xf>
    <xf numFmtId="4" fontId="4" fillId="0" borderId="7" xfId="0" applyNumberFormat="1" applyFont="1" applyBorder="1" applyAlignment="1" applyProtection="1">
      <alignment vertical="center"/>
      <protection hidden="1"/>
    </xf>
    <xf numFmtId="4" fontId="5" fillId="3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7" xfId="0" applyNumberFormat="1" applyFont="1" applyFill="1" applyBorder="1" applyAlignment="1" applyProtection="1">
      <alignment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/>
      <protection hidden="1"/>
    </xf>
    <xf numFmtId="4" fontId="9" fillId="0" borderId="7" xfId="0" applyNumberFormat="1" applyFont="1" applyFill="1" applyBorder="1" applyAlignment="1" applyProtection="1">
      <alignment vertical="center"/>
      <protection hidden="1"/>
    </xf>
    <xf numFmtId="4" fontId="8" fillId="0" borderId="7" xfId="6" applyNumberFormat="1" applyFont="1" applyFill="1" applyBorder="1" applyAlignment="1" applyProtection="1">
      <alignment horizontal="right" vertical="center"/>
      <protection hidden="1"/>
    </xf>
    <xf numFmtId="4" fontId="8" fillId="0" borderId="10" xfId="6" applyNumberFormat="1" applyFont="1" applyFill="1" applyBorder="1" applyAlignment="1" applyProtection="1">
      <alignment horizontal="right" vertical="center"/>
      <protection hidden="1"/>
    </xf>
    <xf numFmtId="4" fontId="5" fillId="0" borderId="7" xfId="0" applyNumberFormat="1" applyFont="1" applyFill="1" applyBorder="1" applyAlignment="1" applyProtection="1">
      <alignment horizontal="right" vertical="center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5" fillId="5" borderId="7" xfId="0" applyNumberFormat="1" applyFont="1" applyFill="1" applyBorder="1" applyAlignment="1" applyProtection="1">
      <alignment vertical="center"/>
      <protection hidden="1"/>
    </xf>
    <xf numFmtId="4" fontId="5" fillId="5" borderId="7" xfId="6" applyNumberFormat="1" applyFont="1" applyFill="1" applyBorder="1" applyAlignment="1" applyProtection="1">
      <alignment horizontal="right" vertical="center"/>
      <protection hidden="1"/>
    </xf>
    <xf numFmtId="4" fontId="5" fillId="5" borderId="7" xfId="0" applyNumberFormat="1" applyFont="1" applyFill="1" applyBorder="1" applyAlignment="1" applyProtection="1">
      <alignment horizontal="right" vertical="center"/>
      <protection hidden="1"/>
    </xf>
    <xf numFmtId="4" fontId="5" fillId="5" borderId="10" xfId="6" applyNumberFormat="1" applyFont="1" applyFill="1" applyBorder="1" applyAlignment="1" applyProtection="1">
      <alignment horizontal="right" vertical="center"/>
      <protection hidden="1"/>
    </xf>
    <xf numFmtId="4" fontId="5" fillId="4" borderId="7" xfId="0" applyNumberFormat="1" applyFont="1" applyFill="1" applyBorder="1" applyAlignment="1" applyProtection="1">
      <alignment vertical="center"/>
      <protection hidden="1"/>
    </xf>
    <xf numFmtId="4" fontId="5" fillId="4" borderId="7" xfId="6" applyNumberFormat="1" applyFont="1" applyFill="1" applyBorder="1" applyAlignment="1" applyProtection="1">
      <alignment horizontal="right" vertical="center"/>
      <protection hidden="1"/>
    </xf>
    <xf numFmtId="4" fontId="5" fillId="4" borderId="7" xfId="0" applyNumberFormat="1" applyFont="1" applyFill="1" applyBorder="1" applyAlignment="1" applyProtection="1">
      <alignment horizontal="right" vertical="center"/>
      <protection hidden="1"/>
    </xf>
    <xf numFmtId="4" fontId="5" fillId="4" borderId="10" xfId="6" applyNumberFormat="1" applyFont="1" applyFill="1" applyBorder="1" applyAlignment="1" applyProtection="1">
      <alignment horizontal="right" vertical="center"/>
      <protection hidden="1"/>
    </xf>
    <xf numFmtId="4" fontId="4" fillId="0" borderId="7" xfId="6" applyNumberFormat="1" applyFont="1" applyBorder="1" applyAlignment="1" applyProtection="1">
      <alignment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4" fontId="4" fillId="0" borderId="10" xfId="6" applyNumberFormat="1" applyFont="1" applyBorder="1" applyAlignment="1" applyProtection="1">
      <alignment vertical="center"/>
      <protection hidden="1"/>
    </xf>
    <xf numFmtId="4" fontId="4" fillId="0" borderId="10" xfId="0" applyNumberFormat="1" applyFont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vertical="center"/>
      <protection hidden="1"/>
    </xf>
    <xf numFmtId="4" fontId="4" fillId="0" borderId="10" xfId="0" applyNumberFormat="1" applyFont="1" applyBorder="1" applyAlignment="1" applyProtection="1">
      <alignment horizontal="right" vertical="center" wrapText="1"/>
      <protection hidden="1"/>
    </xf>
    <xf numFmtId="4" fontId="4" fillId="0" borderId="7" xfId="0" quotePrefix="1" applyNumberFormat="1" applyFont="1" applyFill="1" applyBorder="1" applyAlignment="1" applyProtection="1">
      <alignment horizontal="center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/>
      <protection hidden="1"/>
    </xf>
    <xf numFmtId="4" fontId="4" fillId="0" borderId="10" xfId="0" applyNumberFormat="1" applyFont="1" applyBorder="1" applyAlignment="1" applyProtection="1">
      <alignment horizontal="right" vertical="center"/>
      <protection hidden="1"/>
    </xf>
    <xf numFmtId="4" fontId="5" fillId="5" borderId="10" xfId="0" applyNumberFormat="1" applyFont="1" applyFill="1" applyBorder="1" applyAlignment="1" applyProtection="1">
      <alignment vertical="center"/>
      <protection hidden="1"/>
    </xf>
    <xf numFmtId="4" fontId="5" fillId="4" borderId="7" xfId="6" applyNumberFormat="1" applyFont="1" applyFill="1" applyBorder="1" applyAlignment="1" applyProtection="1">
      <alignment vertical="center"/>
      <protection hidden="1"/>
    </xf>
    <xf numFmtId="4" fontId="5" fillId="4" borderId="10" xfId="6" applyNumberFormat="1" applyFont="1" applyFill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4" fontId="5" fillId="5" borderId="7" xfId="6" applyNumberFormat="1" applyFont="1" applyFill="1" applyBorder="1" applyAlignment="1" applyProtection="1">
      <alignment vertical="center"/>
      <protection hidden="1"/>
    </xf>
    <xf numFmtId="4" fontId="5" fillId="5" borderId="10" xfId="6" applyNumberFormat="1" applyFont="1" applyFill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vertical="center" wrapText="1"/>
      <protection hidden="1"/>
    </xf>
    <xf numFmtId="4" fontId="4" fillId="0" borderId="7" xfId="6" applyNumberFormat="1" applyFont="1" applyFill="1" applyBorder="1" applyAlignment="1" applyProtection="1">
      <alignment vertical="center" wrapText="1"/>
      <protection hidden="1"/>
    </xf>
    <xf numFmtId="4" fontId="4" fillId="3" borderId="7" xfId="6" applyNumberFormat="1" applyFont="1" applyFill="1" applyBorder="1" applyAlignment="1" applyProtection="1">
      <alignment vertical="center" wrapText="1"/>
      <protection hidden="1"/>
    </xf>
    <xf numFmtId="4" fontId="5" fillId="5" borderId="12" xfId="0" applyNumberFormat="1" applyFont="1" applyFill="1" applyBorder="1" applyAlignment="1" applyProtection="1">
      <alignment vertical="center"/>
      <protection hidden="1"/>
    </xf>
    <xf numFmtId="4" fontId="5" fillId="5" borderId="12" xfId="0" applyNumberFormat="1" applyFont="1" applyFill="1" applyBorder="1" applyAlignment="1" applyProtection="1">
      <alignment horizontal="right" vertical="center"/>
      <protection hidden="1"/>
    </xf>
    <xf numFmtId="4" fontId="5" fillId="5" borderId="13" xfId="0" applyNumberFormat="1" applyFont="1" applyFill="1" applyBorder="1" applyAlignment="1" applyProtection="1">
      <alignment vertical="center"/>
      <protection hidden="1"/>
    </xf>
    <xf numFmtId="2" fontId="5" fillId="0" borderId="7" xfId="0" applyNumberFormat="1" applyFont="1" applyBorder="1" applyAlignment="1" applyProtection="1">
      <alignment horizontal="left" vertical="center"/>
      <protection hidden="1"/>
    </xf>
    <xf numFmtId="2" fontId="5" fillId="0" borderId="7" xfId="0" applyNumberFormat="1" applyFont="1" applyBorder="1" applyAlignment="1" applyProtection="1">
      <alignment vertical="center" wrapText="1"/>
      <protection hidden="1"/>
    </xf>
    <xf numFmtId="2" fontId="5" fillId="4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left" vertical="center"/>
      <protection hidden="1"/>
    </xf>
    <xf numFmtId="4" fontId="5" fillId="0" borderId="25" xfId="10" applyNumberFormat="1" applyFont="1" applyBorder="1" applyAlignment="1" applyProtection="1">
      <alignment vertical="center"/>
    </xf>
    <xf numFmtId="4" fontId="5" fillId="0" borderId="27" xfId="10" applyNumberFormat="1" applyFont="1" applyBorder="1" applyAlignment="1" applyProtection="1">
      <alignment vertical="center"/>
    </xf>
    <xf numFmtId="2" fontId="5" fillId="4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left" vertical="center"/>
      <protection hidden="1"/>
    </xf>
    <xf numFmtId="2" fontId="6" fillId="0" borderId="0" xfId="0" applyNumberFormat="1" applyFont="1" applyFill="1" applyBorder="1" applyAlignment="1" applyProtection="1">
      <alignment horizontal="left" vertical="center" wrapText="1"/>
      <protection hidden="1"/>
    </xf>
    <xf numFmtId="2" fontId="6" fillId="3" borderId="0" xfId="0" applyNumberFormat="1" applyFont="1" applyFill="1" applyBorder="1" applyAlignment="1" applyProtection="1">
      <alignment horizontal="left" vertical="center"/>
      <protection hidden="1"/>
    </xf>
    <xf numFmtId="2" fontId="5" fillId="4" borderId="7" xfId="0" applyNumberFormat="1" applyFont="1" applyFill="1" applyBorder="1" applyAlignment="1" applyProtection="1">
      <alignment horizontal="right" vertical="center"/>
      <protection hidden="1"/>
    </xf>
    <xf numFmtId="4" fontId="5" fillId="5" borderId="5" xfId="10" applyNumberFormat="1" applyFont="1" applyFill="1" applyBorder="1" applyAlignment="1" applyProtection="1">
      <alignment horizontal="center" vertical="center"/>
    </xf>
    <xf numFmtId="0" fontId="5" fillId="0" borderId="23" xfId="10" applyFont="1" applyBorder="1" applyAlignment="1" applyProtection="1">
      <alignment horizontal="left" vertical="center"/>
    </xf>
    <xf numFmtId="0" fontId="5" fillId="0" borderId="24" xfId="10" applyFont="1" applyBorder="1" applyAlignment="1" applyProtection="1">
      <alignment horizontal="left" vertical="center"/>
    </xf>
    <xf numFmtId="0" fontId="5" fillId="0" borderId="24" xfId="10" applyFont="1" applyBorder="1" applyAlignment="1" applyProtection="1">
      <alignment horizontal="center" vertical="center"/>
      <protection locked="0"/>
    </xf>
    <xf numFmtId="4" fontId="11" fillId="0" borderId="24" xfId="10" applyNumberFormat="1" applyFont="1" applyBorder="1" applyAlignment="1" applyProtection="1">
      <alignment horizontal="center" vertical="center"/>
      <protection locked="0"/>
    </xf>
    <xf numFmtId="4" fontId="11" fillId="0" borderId="26" xfId="10" applyNumberFormat="1" applyFont="1" applyBorder="1" applyAlignment="1" applyProtection="1">
      <alignment horizontal="center" vertical="center"/>
      <protection locked="0"/>
    </xf>
    <xf numFmtId="2" fontId="5" fillId="5" borderId="14" xfId="0" applyNumberFormat="1" applyFont="1" applyFill="1" applyBorder="1" applyAlignment="1" applyProtection="1">
      <alignment horizontal="center" vertical="center"/>
      <protection hidden="1"/>
    </xf>
    <xf numFmtId="2" fontId="5" fillId="5" borderId="6" xfId="0" applyNumberFormat="1" applyFont="1" applyFill="1" applyBorder="1" applyAlignment="1" applyProtection="1">
      <alignment horizontal="center" vertical="center"/>
      <protection hidden="1"/>
    </xf>
    <xf numFmtId="2" fontId="5" fillId="5" borderId="16" xfId="0" applyNumberFormat="1" applyFont="1" applyFill="1" applyBorder="1" applyAlignment="1" applyProtection="1">
      <alignment horizontal="left" vertical="center" wrapText="1"/>
      <protection hidden="1"/>
    </xf>
    <xf numFmtId="2" fontId="5" fillId="5" borderId="17" xfId="0" applyNumberFormat="1" applyFont="1" applyFill="1" applyBorder="1" applyAlignment="1" applyProtection="1">
      <alignment horizontal="left" vertical="center" wrapText="1"/>
      <protection hidden="1"/>
    </xf>
    <xf numFmtId="2" fontId="5" fillId="5" borderId="18" xfId="0" applyNumberFormat="1" applyFont="1" applyFill="1" applyBorder="1" applyAlignment="1" applyProtection="1">
      <alignment horizontal="left" vertical="center" wrapText="1"/>
      <protection hidden="1"/>
    </xf>
    <xf numFmtId="2" fontId="5" fillId="5" borderId="15" xfId="0" applyNumberFormat="1" applyFont="1" applyFill="1" applyBorder="1" applyAlignment="1" applyProtection="1">
      <alignment horizontal="right" vertical="center" wrapText="1"/>
      <protection hidden="1"/>
    </xf>
    <xf numFmtId="2" fontId="5" fillId="5" borderId="19" xfId="0" applyNumberFormat="1" applyFont="1" applyFill="1" applyBorder="1" applyAlignment="1" applyProtection="1">
      <alignment horizontal="right" vertical="center" wrapText="1"/>
      <protection hidden="1"/>
    </xf>
    <xf numFmtId="2" fontId="5" fillId="5" borderId="8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5" borderId="15" xfId="0" applyNumberFormat="1" applyFont="1" applyFill="1" applyBorder="1" applyAlignment="1" applyProtection="1">
      <alignment horizontal="right" vertical="center"/>
      <protection hidden="1"/>
    </xf>
    <xf numFmtId="2" fontId="5" fillId="5" borderId="19" xfId="0" applyNumberFormat="1" applyFont="1" applyFill="1" applyBorder="1" applyAlignment="1" applyProtection="1">
      <alignment horizontal="right" vertical="center"/>
      <protection hidden="1"/>
    </xf>
    <xf numFmtId="2" fontId="5" fillId="5" borderId="8" xfId="0" applyNumberFormat="1" applyFont="1" applyFill="1" applyBorder="1" applyAlignment="1" applyProtection="1">
      <alignment horizontal="right" vertical="center"/>
      <protection hidden="1"/>
    </xf>
    <xf numFmtId="2" fontId="8" fillId="5" borderId="20" xfId="0" applyNumberFormat="1" applyFont="1" applyFill="1" applyBorder="1" applyAlignment="1" applyProtection="1">
      <alignment horizontal="right" vertical="center"/>
      <protection hidden="1"/>
    </xf>
    <xf numFmtId="2" fontId="8" fillId="5" borderId="21" xfId="0" applyNumberFormat="1" applyFont="1" applyFill="1" applyBorder="1" applyAlignment="1" applyProtection="1">
      <alignment horizontal="right" vertical="center"/>
      <protection hidden="1"/>
    </xf>
    <xf numFmtId="2" fontId="8" fillId="5" borderId="22" xfId="0" applyNumberFormat="1" applyFont="1" applyFill="1" applyBorder="1" applyAlignment="1" applyProtection="1">
      <alignment horizontal="right" vertical="center"/>
      <protection hidden="1"/>
    </xf>
    <xf numFmtId="4" fontId="4" fillId="3" borderId="7" xfId="0" applyNumberFormat="1" applyFont="1" applyFill="1" applyBorder="1" applyAlignment="1" applyProtection="1">
      <alignment vertical="center" wrapText="1"/>
      <protection locked="0" hidden="1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4" fillId="3" borderId="7" xfId="0" applyNumberFormat="1" applyFont="1" applyFill="1" applyBorder="1" applyAlignment="1" applyProtection="1">
      <alignment vertical="center"/>
      <protection locked="0" hidden="1"/>
    </xf>
    <xf numFmtId="4" fontId="4" fillId="3" borderId="7" xfId="0" applyNumberFormat="1" applyFont="1" applyFill="1" applyBorder="1" applyAlignment="1" applyProtection="1">
      <alignment horizontal="right" vertical="center"/>
      <protection locked="0" hidden="1"/>
    </xf>
    <xf numFmtId="4" fontId="5" fillId="3" borderId="7" xfId="0" applyNumberFormat="1" applyFont="1" applyFill="1" applyBorder="1" applyAlignment="1" applyProtection="1">
      <alignment vertical="center"/>
      <protection locked="0" hidden="1"/>
    </xf>
    <xf numFmtId="4" fontId="5" fillId="3" borderId="7" xfId="0" applyNumberFormat="1" applyFont="1" applyFill="1" applyBorder="1" applyAlignment="1" applyProtection="1">
      <alignment vertical="center" wrapText="1"/>
      <protection locked="0" hidden="1"/>
    </xf>
    <xf numFmtId="4" fontId="4" fillId="0" borderId="7" xfId="0" applyNumberFormat="1" applyFont="1" applyFill="1" applyBorder="1" applyAlignment="1" applyProtection="1">
      <alignment vertical="center"/>
      <protection locked="0" hidden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4" fillId="0" borderId="7" xfId="0" applyNumberFormat="1" applyFont="1" applyBorder="1" applyAlignment="1" applyProtection="1">
      <alignment vertical="center"/>
      <protection locked="0" hidden="1"/>
    </xf>
    <xf numFmtId="4" fontId="4" fillId="0" borderId="7" xfId="0" applyNumberFormat="1" applyFont="1" applyFill="1" applyBorder="1" applyAlignment="1" applyProtection="1">
      <alignment horizontal="right" vertical="center"/>
      <protection locked="0" hidden="1"/>
    </xf>
    <xf numFmtId="4" fontId="4" fillId="0" borderId="7" xfId="0" applyNumberFormat="1" applyFont="1" applyBorder="1" applyAlignment="1" applyProtection="1">
      <alignment vertical="center" wrapText="1"/>
      <protection locked="0" hidden="1"/>
    </xf>
    <xf numFmtId="4" fontId="4" fillId="0" borderId="7" xfId="0" applyNumberFormat="1" applyFont="1" applyBorder="1" applyAlignment="1" applyProtection="1">
      <alignment horizontal="right" vertical="center"/>
      <protection locked="0" hidden="1"/>
    </xf>
    <xf numFmtId="4" fontId="4" fillId="0" borderId="7" xfId="0" applyNumberFormat="1" applyFont="1" applyFill="1" applyBorder="1" applyAlignment="1" applyProtection="1">
      <alignment vertical="center" wrapText="1"/>
      <protection locked="0" hidden="1"/>
    </xf>
    <xf numFmtId="4" fontId="4" fillId="0" borderId="7" xfId="6" applyNumberFormat="1" applyFont="1" applyFill="1" applyBorder="1" applyAlignment="1" applyProtection="1">
      <alignment vertical="center" wrapText="1"/>
      <protection locked="0" hidden="1"/>
    </xf>
    <xf numFmtId="4" fontId="4" fillId="0" borderId="7" xfId="6" applyNumberFormat="1" applyFont="1" applyFill="1" applyBorder="1" applyAlignment="1" applyProtection="1">
      <alignment horizontal="right" vertical="center" wrapText="1"/>
      <protection locked="0" hidden="1"/>
    </xf>
    <xf numFmtId="4" fontId="4" fillId="3" borderId="7" xfId="6" applyNumberFormat="1" applyFont="1" applyFill="1" applyBorder="1" applyAlignment="1" applyProtection="1">
      <alignment vertical="center" wrapText="1"/>
      <protection locked="0" hidden="1"/>
    </xf>
  </cellXfs>
  <cellStyles count="14">
    <cellStyle name="Euro" xfId="1"/>
    <cellStyle name="Normal" xfId="0" builtinId="0"/>
    <cellStyle name="Normal 2" xfId="2"/>
    <cellStyle name="Normal 2 2" xfId="10"/>
    <cellStyle name="Normal 3" xfId="7"/>
    <cellStyle name="Normal 4" xfId="11"/>
    <cellStyle name="Normal 5" xfId="3"/>
    <cellStyle name="Normal 5 2" xfId="4"/>
    <cellStyle name="planilhas" xfId="5"/>
    <cellStyle name="Porcentagem" xfId="9" builtinId="5"/>
    <cellStyle name="Vírgula" xfId="6" builtinId="3"/>
    <cellStyle name="Vírgula 2" xfId="8"/>
    <cellStyle name="Vírgula 2 2" xfId="13"/>
    <cellStyle name="Vírgula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14</xdr:row>
      <xdr:rowOff>0</xdr:rowOff>
    </xdr:from>
    <xdr:to>
      <xdr:col>2</xdr:col>
      <xdr:colOff>2143125</xdr:colOff>
      <xdr:row>14</xdr:row>
      <xdr:rowOff>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3124200" y="2371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533</xdr:row>
      <xdr:rowOff>0</xdr:rowOff>
    </xdr:from>
    <xdr:to>
      <xdr:col>2</xdr:col>
      <xdr:colOff>2143125</xdr:colOff>
      <xdr:row>533</xdr:row>
      <xdr:rowOff>0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124200" y="97678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3124200" y="76952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124200" y="76952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391</xdr:row>
      <xdr:rowOff>0</xdr:rowOff>
    </xdr:from>
    <xdr:to>
      <xdr:col>2</xdr:col>
      <xdr:colOff>2143125</xdr:colOff>
      <xdr:row>392</xdr:row>
      <xdr:rowOff>38100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3124200" y="71447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391</xdr:row>
      <xdr:rowOff>0</xdr:rowOff>
    </xdr:from>
    <xdr:to>
      <xdr:col>2</xdr:col>
      <xdr:colOff>2143125</xdr:colOff>
      <xdr:row>392</xdr:row>
      <xdr:rowOff>38100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124200" y="71447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0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3124200" y="76952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391</xdr:row>
      <xdr:rowOff>0</xdr:rowOff>
    </xdr:from>
    <xdr:to>
      <xdr:col>2</xdr:col>
      <xdr:colOff>2143125</xdr:colOff>
      <xdr:row>392</xdr:row>
      <xdr:rowOff>38100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124200" y="71447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3124200" y="76952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124200" y="769524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417</xdr:row>
      <xdr:rowOff>0</xdr:rowOff>
    </xdr:from>
    <xdr:to>
      <xdr:col>2</xdr:col>
      <xdr:colOff>2143125</xdr:colOff>
      <xdr:row>417</xdr:row>
      <xdr:rowOff>38100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3124200" y="77114400"/>
          <a:ext cx="8572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416</xdr:row>
      <xdr:rowOff>0</xdr:rowOff>
    </xdr:from>
    <xdr:to>
      <xdr:col>2</xdr:col>
      <xdr:colOff>2143125</xdr:colOff>
      <xdr:row>417</xdr:row>
      <xdr:rowOff>38100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124200" y="76952475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6"/>
  <sheetViews>
    <sheetView tabSelected="1" zoomScale="85" zoomScaleNormal="85" zoomScaleSheetLayoutView="85" workbookViewId="0">
      <selection sqref="A1:K1"/>
    </sheetView>
  </sheetViews>
  <sheetFormatPr defaultRowHeight="12.75" x14ac:dyDescent="0.2"/>
  <cols>
    <col min="1" max="1" width="6.28515625" style="7" customWidth="1"/>
    <col min="2" max="2" width="8.42578125" style="10" customWidth="1"/>
    <col min="3" max="3" width="78.42578125" style="9" customWidth="1"/>
    <col min="4" max="4" width="8.7109375" style="11" bestFit="1" customWidth="1"/>
    <col min="5" max="5" width="6" style="11" bestFit="1" customWidth="1"/>
    <col min="6" max="6" width="11.7109375" style="9" bestFit="1" customWidth="1"/>
    <col min="7" max="7" width="14.28515625" style="9" bestFit="1" customWidth="1"/>
    <col min="8" max="8" width="14.140625" style="13" customWidth="1"/>
    <col min="9" max="9" width="11.7109375" style="12" bestFit="1" customWidth="1"/>
    <col min="10" max="10" width="15.140625" style="12" customWidth="1"/>
    <col min="11" max="11" width="14.42578125" style="13" bestFit="1" customWidth="1"/>
    <col min="12" max="241" width="11.42578125" style="9" customWidth="1"/>
    <col min="242" max="242" width="56.28515625" style="9" customWidth="1"/>
    <col min="243" max="16384" width="9.140625" style="9"/>
  </cols>
  <sheetData>
    <row r="1" spans="1:12" s="3" customFormat="1" ht="20.25" customHeight="1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2"/>
    </row>
    <row r="2" spans="1:12" s="4" customFormat="1" ht="13.5" customHeight="1" x14ac:dyDescent="0.2">
      <c r="A2" s="156" t="s">
        <v>814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5"/>
    </row>
    <row r="3" spans="1:12" s="4" customFormat="1" ht="13.5" customHeight="1" x14ac:dyDescent="0.2">
      <c r="A3" s="156" t="s">
        <v>279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5"/>
    </row>
    <row r="4" spans="1:12" s="4" customFormat="1" ht="13.5" customHeight="1" x14ac:dyDescent="0.2">
      <c r="A4" s="156" t="s">
        <v>818</v>
      </c>
      <c r="B4" s="156"/>
      <c r="C4" s="156"/>
      <c r="D4" s="156"/>
      <c r="E4" s="156"/>
      <c r="F4" s="156"/>
      <c r="G4" s="156"/>
      <c r="H4" s="156"/>
      <c r="I4" s="157" t="s">
        <v>816</v>
      </c>
      <c r="J4" s="157"/>
      <c r="K4" s="87">
        <v>0.25</v>
      </c>
      <c r="L4" s="5"/>
    </row>
    <row r="5" spans="1:12" s="6" customFormat="1" ht="13.5" customHeight="1" x14ac:dyDescent="0.2">
      <c r="A5" s="154" t="s">
        <v>165</v>
      </c>
      <c r="B5" s="154"/>
      <c r="C5" s="154"/>
      <c r="D5" s="154"/>
      <c r="E5" s="154"/>
      <c r="F5" s="154"/>
      <c r="G5" s="154"/>
      <c r="H5" s="154"/>
      <c r="I5" s="157" t="s">
        <v>817</v>
      </c>
      <c r="J5" s="157"/>
      <c r="K5" s="83">
        <v>113.15</v>
      </c>
      <c r="L5" s="7"/>
    </row>
    <row r="6" spans="1:12" s="6" customFormat="1" ht="13.5" customHeight="1" x14ac:dyDescent="0.2">
      <c r="A6" s="155" t="s">
        <v>166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7"/>
    </row>
    <row r="7" spans="1:12" s="6" customFormat="1" ht="13.5" customHeight="1" x14ac:dyDescent="0.2">
      <c r="A7" s="154" t="s">
        <v>167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7"/>
    </row>
    <row r="8" spans="1:12" s="64" customFormat="1" ht="12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"/>
    </row>
    <row r="9" spans="1:12" s="64" customFormat="1" ht="19.5" customHeight="1" x14ac:dyDescent="0.2">
      <c r="A9" s="158" t="s">
        <v>845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"/>
    </row>
    <row r="10" spans="1:12" s="64" customFormat="1" ht="13.5" customHeight="1" x14ac:dyDescent="0.2">
      <c r="A10" s="159" t="s">
        <v>846</v>
      </c>
      <c r="B10" s="160"/>
      <c r="C10" s="161"/>
      <c r="D10" s="161"/>
      <c r="E10" s="161"/>
      <c r="F10" s="161"/>
      <c r="G10" s="151" t="s">
        <v>847</v>
      </c>
      <c r="H10" s="162"/>
      <c r="I10" s="162"/>
      <c r="J10" s="162"/>
      <c r="K10" s="163"/>
      <c r="L10" s="15"/>
    </row>
    <row r="11" spans="1:12" s="6" customFormat="1" ht="15" customHeight="1" x14ac:dyDescent="0.2">
      <c r="A11" s="159" t="s">
        <v>848</v>
      </c>
      <c r="B11" s="160"/>
      <c r="C11" s="161"/>
      <c r="D11" s="161"/>
      <c r="E11" s="161"/>
      <c r="F11" s="161"/>
      <c r="G11" s="152" t="s">
        <v>849</v>
      </c>
      <c r="H11" s="162"/>
      <c r="I11" s="162"/>
      <c r="J11" s="162"/>
      <c r="K11" s="163"/>
      <c r="L11" s="7"/>
    </row>
    <row r="12" spans="1:12" s="8" customFormat="1" ht="20.25" customHeight="1" x14ac:dyDescent="0.2">
      <c r="A12" s="153" t="s">
        <v>9</v>
      </c>
      <c r="B12" s="153"/>
      <c r="C12" s="153" t="s">
        <v>10</v>
      </c>
      <c r="D12" s="153" t="s">
        <v>37</v>
      </c>
      <c r="E12" s="153" t="s">
        <v>38</v>
      </c>
      <c r="F12" s="153" t="s">
        <v>11</v>
      </c>
      <c r="G12" s="153"/>
      <c r="H12" s="153" t="s">
        <v>12</v>
      </c>
      <c r="I12" s="153" t="s">
        <v>815</v>
      </c>
      <c r="J12" s="153"/>
      <c r="K12" s="153" t="s">
        <v>12</v>
      </c>
      <c r="L12" s="14"/>
    </row>
    <row r="13" spans="1:12" s="6" customFormat="1" ht="18" customHeight="1" x14ac:dyDescent="0.2">
      <c r="A13" s="153"/>
      <c r="B13" s="153"/>
      <c r="C13" s="153"/>
      <c r="D13" s="153"/>
      <c r="E13" s="153"/>
      <c r="F13" s="149" t="s">
        <v>13</v>
      </c>
      <c r="G13" s="149" t="s">
        <v>14</v>
      </c>
      <c r="H13" s="153"/>
      <c r="I13" s="149" t="s">
        <v>13</v>
      </c>
      <c r="J13" s="149" t="s">
        <v>14</v>
      </c>
      <c r="K13" s="153"/>
      <c r="L13" s="15"/>
    </row>
    <row r="14" spans="1:12" s="4" customFormat="1" ht="18.75" customHeight="1" x14ac:dyDescent="0.2">
      <c r="A14" s="164" t="s">
        <v>15</v>
      </c>
      <c r="B14" s="165"/>
      <c r="C14" s="166" t="s">
        <v>832</v>
      </c>
      <c r="D14" s="167"/>
      <c r="E14" s="167"/>
      <c r="F14" s="167"/>
      <c r="G14" s="167"/>
      <c r="H14" s="167"/>
      <c r="I14" s="167"/>
      <c r="J14" s="167"/>
      <c r="K14" s="168"/>
      <c r="L14" s="16"/>
    </row>
    <row r="15" spans="1:12" x14ac:dyDescent="0.2">
      <c r="A15" s="25"/>
      <c r="B15" s="26" t="s">
        <v>18</v>
      </c>
      <c r="C15" s="27" t="s">
        <v>139</v>
      </c>
      <c r="D15" s="28"/>
      <c r="E15" s="28"/>
      <c r="F15" s="29"/>
      <c r="G15" s="29"/>
      <c r="H15" s="30"/>
      <c r="I15" s="31"/>
      <c r="J15" s="31"/>
      <c r="K15" s="32"/>
      <c r="L15" s="17"/>
    </row>
    <row r="16" spans="1:12" s="1" customFormat="1" x14ac:dyDescent="0.2">
      <c r="A16" s="33"/>
      <c r="B16" s="34" t="s">
        <v>15</v>
      </c>
      <c r="C16" s="35" t="s">
        <v>39</v>
      </c>
      <c r="D16" s="36"/>
      <c r="E16" s="36"/>
      <c r="F16" s="37"/>
      <c r="G16" s="37"/>
      <c r="H16" s="38"/>
      <c r="I16" s="39"/>
      <c r="J16" s="39"/>
      <c r="K16" s="40"/>
      <c r="L16" s="18"/>
    </row>
    <row r="17" spans="1:12" x14ac:dyDescent="0.2">
      <c r="A17" s="41"/>
      <c r="B17" s="42" t="s">
        <v>7</v>
      </c>
      <c r="C17" s="42" t="s">
        <v>74</v>
      </c>
      <c r="D17" s="43">
        <v>1</v>
      </c>
      <c r="E17" s="44" t="s">
        <v>16</v>
      </c>
      <c r="F17" s="179"/>
      <c r="G17" s="179"/>
      <c r="H17" s="89">
        <f>SUM(F17,G17)*D17</f>
        <v>0</v>
      </c>
      <c r="I17" s="90">
        <f t="shared" ref="I17:J19" si="0">ROUND(F17*(1+$K$4),2)</f>
        <v>0</v>
      </c>
      <c r="J17" s="90">
        <f t="shared" si="0"/>
        <v>0</v>
      </c>
      <c r="K17" s="91">
        <f>SUM(I17,J17)*D17</f>
        <v>0</v>
      </c>
      <c r="L17" s="17"/>
    </row>
    <row r="18" spans="1:12" x14ac:dyDescent="0.2">
      <c r="A18" s="41"/>
      <c r="B18" s="42" t="s">
        <v>22</v>
      </c>
      <c r="C18" s="42" t="s">
        <v>75</v>
      </c>
      <c r="D18" s="43">
        <v>1</v>
      </c>
      <c r="E18" s="43" t="s">
        <v>40</v>
      </c>
      <c r="F18" s="179"/>
      <c r="G18" s="179"/>
      <c r="H18" s="89">
        <f>SUM(F18,G18)*D18</f>
        <v>0</v>
      </c>
      <c r="I18" s="90">
        <f t="shared" si="0"/>
        <v>0</v>
      </c>
      <c r="J18" s="90">
        <f t="shared" si="0"/>
        <v>0</v>
      </c>
      <c r="K18" s="91">
        <f t="shared" ref="K18:K80" si="1">SUM(I18,J18)*D18</f>
        <v>0</v>
      </c>
      <c r="L18" s="17"/>
    </row>
    <row r="19" spans="1:12" ht="25.5" x14ac:dyDescent="0.2">
      <c r="A19" s="41"/>
      <c r="B19" s="42" t="s">
        <v>23</v>
      </c>
      <c r="C19" s="42" t="s">
        <v>486</v>
      </c>
      <c r="D19" s="43">
        <v>60</v>
      </c>
      <c r="E19" s="44" t="s">
        <v>16</v>
      </c>
      <c r="F19" s="179"/>
      <c r="G19" s="179"/>
      <c r="H19" s="89">
        <f>SUM(F19,G19)*D19</f>
        <v>0</v>
      </c>
      <c r="I19" s="90">
        <f t="shared" si="0"/>
        <v>0</v>
      </c>
      <c r="J19" s="90">
        <f t="shared" si="0"/>
        <v>0</v>
      </c>
      <c r="K19" s="91">
        <f t="shared" si="1"/>
        <v>0</v>
      </c>
      <c r="L19" s="17"/>
    </row>
    <row r="20" spans="1:12" s="4" customFormat="1" ht="25.5" x14ac:dyDescent="0.2">
      <c r="A20" s="41"/>
      <c r="B20" s="42" t="s">
        <v>24</v>
      </c>
      <c r="C20" s="42" t="s">
        <v>809</v>
      </c>
      <c r="D20" s="46"/>
      <c r="E20" s="46"/>
      <c r="F20" s="92"/>
      <c r="G20" s="92"/>
      <c r="H20" s="92"/>
      <c r="I20" s="90"/>
      <c r="J20" s="90"/>
      <c r="K20" s="91"/>
      <c r="L20" s="16"/>
    </row>
    <row r="21" spans="1:12" s="4" customFormat="1" x14ac:dyDescent="0.2">
      <c r="A21" s="41"/>
      <c r="B21" s="42" t="s">
        <v>532</v>
      </c>
      <c r="C21" s="42" t="s">
        <v>810</v>
      </c>
      <c r="D21" s="43">
        <v>4</v>
      </c>
      <c r="E21" s="43" t="s">
        <v>137</v>
      </c>
      <c r="F21" s="93" t="s">
        <v>28</v>
      </c>
      <c r="G21" s="180"/>
      <c r="H21" s="89">
        <f>SUM(F21,G21)*D21</f>
        <v>0</v>
      </c>
      <c r="I21" s="90" t="s">
        <v>28</v>
      </c>
      <c r="J21" s="90">
        <f>ROUND(G21*(1+$K$4),2)</f>
        <v>0</v>
      </c>
      <c r="K21" s="91">
        <f t="shared" si="1"/>
        <v>0</v>
      </c>
      <c r="L21" s="16"/>
    </row>
    <row r="22" spans="1:12" s="4" customFormat="1" x14ac:dyDescent="0.2">
      <c r="A22" s="41"/>
      <c r="B22" s="42" t="s">
        <v>534</v>
      </c>
      <c r="C22" s="42" t="s">
        <v>811</v>
      </c>
      <c r="D22" s="43">
        <v>4</v>
      </c>
      <c r="E22" s="43" t="s">
        <v>137</v>
      </c>
      <c r="F22" s="93" t="s">
        <v>28</v>
      </c>
      <c r="G22" s="180"/>
      <c r="H22" s="89">
        <f t="shared" ref="H22:H23" si="2">SUM(F22,G22)*D22</f>
        <v>0</v>
      </c>
      <c r="I22" s="90" t="s">
        <v>28</v>
      </c>
      <c r="J22" s="90">
        <f>ROUND(G22*(1+$K$4),2)</f>
        <v>0</v>
      </c>
      <c r="K22" s="91">
        <f t="shared" si="1"/>
        <v>0</v>
      </c>
      <c r="L22" s="16"/>
    </row>
    <row r="23" spans="1:12" s="4" customFormat="1" x14ac:dyDescent="0.2">
      <c r="A23" s="41"/>
      <c r="B23" s="42" t="s">
        <v>813</v>
      </c>
      <c r="C23" s="42" t="s">
        <v>812</v>
      </c>
      <c r="D23" s="43">
        <v>4</v>
      </c>
      <c r="E23" s="43" t="s">
        <v>137</v>
      </c>
      <c r="F23" s="93" t="s">
        <v>28</v>
      </c>
      <c r="G23" s="180"/>
      <c r="H23" s="89">
        <f t="shared" si="2"/>
        <v>0</v>
      </c>
      <c r="I23" s="90" t="s">
        <v>28</v>
      </c>
      <c r="J23" s="90">
        <f>ROUND(G23*(1+$K$4),2)</f>
        <v>0</v>
      </c>
      <c r="K23" s="91">
        <f t="shared" si="1"/>
        <v>0</v>
      </c>
      <c r="L23" s="16"/>
    </row>
    <row r="24" spans="1:12" s="1" customFormat="1" x14ac:dyDescent="0.2">
      <c r="A24" s="47"/>
      <c r="B24" s="48" t="s">
        <v>819</v>
      </c>
      <c r="C24" s="49" t="s">
        <v>41</v>
      </c>
      <c r="D24" s="50"/>
      <c r="E24" s="50"/>
      <c r="F24" s="94"/>
      <c r="G24" s="95"/>
      <c r="H24" s="96"/>
      <c r="I24" s="90"/>
      <c r="J24" s="90"/>
      <c r="K24" s="91"/>
      <c r="L24" s="18"/>
    </row>
    <row r="25" spans="1:12" x14ac:dyDescent="0.2">
      <c r="A25" s="51"/>
      <c r="B25" s="52" t="s">
        <v>21</v>
      </c>
      <c r="C25" s="42" t="s">
        <v>42</v>
      </c>
      <c r="D25" s="44"/>
      <c r="E25" s="44"/>
      <c r="F25" s="93"/>
      <c r="G25" s="92"/>
      <c r="H25" s="89"/>
      <c r="I25" s="90"/>
      <c r="J25" s="90"/>
      <c r="K25" s="91"/>
      <c r="L25" s="17"/>
    </row>
    <row r="26" spans="1:12" ht="25.5" x14ac:dyDescent="0.2">
      <c r="A26" s="51"/>
      <c r="B26" s="52" t="s">
        <v>43</v>
      </c>
      <c r="C26" s="42" t="s">
        <v>791</v>
      </c>
      <c r="D26" s="44">
        <v>75</v>
      </c>
      <c r="E26" s="44" t="s">
        <v>20</v>
      </c>
      <c r="F26" s="93" t="s">
        <v>28</v>
      </c>
      <c r="G26" s="181"/>
      <c r="H26" s="89">
        <f t="shared" ref="H26:H32" si="3">SUM(F26,G26)*D26</f>
        <v>0</v>
      </c>
      <c r="I26" s="90" t="s">
        <v>28</v>
      </c>
      <c r="J26" s="90">
        <f t="shared" ref="J26:J32" si="4">ROUND(G26*(1+$K$4),2)</f>
        <v>0</v>
      </c>
      <c r="K26" s="91">
        <f t="shared" si="1"/>
        <v>0</v>
      </c>
      <c r="L26" s="17"/>
    </row>
    <row r="27" spans="1:12" ht="25.5" x14ac:dyDescent="0.2">
      <c r="A27" s="53"/>
      <c r="B27" s="52" t="s">
        <v>44</v>
      </c>
      <c r="C27" s="54" t="s">
        <v>278</v>
      </c>
      <c r="D27" s="44">
        <v>60</v>
      </c>
      <c r="E27" s="44" t="s">
        <v>16</v>
      </c>
      <c r="F27" s="93" t="s">
        <v>28</v>
      </c>
      <c r="G27" s="181"/>
      <c r="H27" s="89">
        <f t="shared" si="3"/>
        <v>0</v>
      </c>
      <c r="I27" s="90" t="s">
        <v>28</v>
      </c>
      <c r="J27" s="90">
        <f t="shared" si="4"/>
        <v>0</v>
      </c>
      <c r="K27" s="91">
        <f t="shared" si="1"/>
        <v>0</v>
      </c>
      <c r="L27" s="17"/>
    </row>
    <row r="28" spans="1:12" x14ac:dyDescent="0.2">
      <c r="A28" s="53"/>
      <c r="B28" s="52" t="s">
        <v>45</v>
      </c>
      <c r="C28" s="42" t="s">
        <v>276</v>
      </c>
      <c r="D28" s="44">
        <v>7</v>
      </c>
      <c r="E28" s="44" t="s">
        <v>16</v>
      </c>
      <c r="F28" s="93" t="s">
        <v>28</v>
      </c>
      <c r="G28" s="181"/>
      <c r="H28" s="89">
        <f t="shared" si="3"/>
        <v>0</v>
      </c>
      <c r="I28" s="90" t="s">
        <v>28</v>
      </c>
      <c r="J28" s="90">
        <f t="shared" si="4"/>
        <v>0</v>
      </c>
      <c r="K28" s="91">
        <f t="shared" si="1"/>
        <v>0</v>
      </c>
      <c r="L28" s="17"/>
    </row>
    <row r="29" spans="1:12" ht="25.5" x14ac:dyDescent="0.2">
      <c r="A29" s="55"/>
      <c r="B29" s="52" t="s">
        <v>46</v>
      </c>
      <c r="C29" s="54" t="s">
        <v>805</v>
      </c>
      <c r="D29" s="44">
        <v>50</v>
      </c>
      <c r="E29" s="43" t="s">
        <v>16</v>
      </c>
      <c r="F29" s="90" t="s">
        <v>28</v>
      </c>
      <c r="G29" s="181"/>
      <c r="H29" s="89">
        <f t="shared" si="3"/>
        <v>0</v>
      </c>
      <c r="I29" s="90" t="s">
        <v>28</v>
      </c>
      <c r="J29" s="90">
        <f t="shared" si="4"/>
        <v>0</v>
      </c>
      <c r="K29" s="91">
        <f t="shared" si="1"/>
        <v>0</v>
      </c>
      <c r="L29" s="17"/>
    </row>
    <row r="30" spans="1:12" x14ac:dyDescent="0.2">
      <c r="A30" s="55"/>
      <c r="B30" s="52" t="s">
        <v>128</v>
      </c>
      <c r="C30" s="54" t="s">
        <v>806</v>
      </c>
      <c r="D30" s="44">
        <v>170</v>
      </c>
      <c r="E30" s="43" t="s">
        <v>16</v>
      </c>
      <c r="F30" s="90" t="s">
        <v>28</v>
      </c>
      <c r="G30" s="181"/>
      <c r="H30" s="89">
        <f t="shared" si="3"/>
        <v>0</v>
      </c>
      <c r="I30" s="90" t="s">
        <v>28</v>
      </c>
      <c r="J30" s="90">
        <f t="shared" si="4"/>
        <v>0</v>
      </c>
      <c r="K30" s="91">
        <f t="shared" si="1"/>
        <v>0</v>
      </c>
      <c r="L30" s="17"/>
    </row>
    <row r="31" spans="1:12" x14ac:dyDescent="0.2">
      <c r="A31" s="55"/>
      <c r="B31" s="52" t="s">
        <v>72</v>
      </c>
      <c r="C31" s="45" t="s">
        <v>275</v>
      </c>
      <c r="D31" s="44">
        <v>145</v>
      </c>
      <c r="E31" s="56" t="s">
        <v>20</v>
      </c>
      <c r="F31" s="93" t="s">
        <v>28</v>
      </c>
      <c r="G31" s="181"/>
      <c r="H31" s="89">
        <f t="shared" si="3"/>
        <v>0</v>
      </c>
      <c r="I31" s="90" t="s">
        <v>28</v>
      </c>
      <c r="J31" s="90">
        <f t="shared" si="4"/>
        <v>0</v>
      </c>
      <c r="K31" s="91">
        <f t="shared" si="1"/>
        <v>0</v>
      </c>
      <c r="L31" s="17"/>
    </row>
    <row r="32" spans="1:12" x14ac:dyDescent="0.2">
      <c r="A32" s="55"/>
      <c r="B32" s="52" t="s">
        <v>73</v>
      </c>
      <c r="C32" s="45" t="s">
        <v>277</v>
      </c>
      <c r="D32" s="44">
        <v>10</v>
      </c>
      <c r="E32" s="43" t="s">
        <v>16</v>
      </c>
      <c r="F32" s="93" t="s">
        <v>28</v>
      </c>
      <c r="G32" s="181"/>
      <c r="H32" s="89">
        <f t="shared" si="3"/>
        <v>0</v>
      </c>
      <c r="I32" s="90" t="s">
        <v>28</v>
      </c>
      <c r="J32" s="90">
        <f t="shared" si="4"/>
        <v>0</v>
      </c>
      <c r="K32" s="91">
        <f t="shared" si="1"/>
        <v>0</v>
      </c>
      <c r="L32" s="17"/>
    </row>
    <row r="33" spans="1:12" x14ac:dyDescent="0.2">
      <c r="A33" s="53"/>
      <c r="B33" s="57" t="s">
        <v>25</v>
      </c>
      <c r="C33" s="54" t="s">
        <v>66</v>
      </c>
      <c r="D33" s="56"/>
      <c r="E33" s="56"/>
      <c r="F33" s="93"/>
      <c r="G33" s="92"/>
      <c r="H33" s="97"/>
      <c r="I33" s="90"/>
      <c r="J33" s="90"/>
      <c r="K33" s="91"/>
      <c r="L33" s="17"/>
    </row>
    <row r="34" spans="1:12" ht="25.5" x14ac:dyDescent="0.2">
      <c r="A34" s="53"/>
      <c r="B34" s="57" t="s">
        <v>47</v>
      </c>
      <c r="C34" s="54" t="s">
        <v>281</v>
      </c>
      <c r="D34" s="44">
        <v>10</v>
      </c>
      <c r="E34" s="44" t="s">
        <v>16</v>
      </c>
      <c r="F34" s="93" t="s">
        <v>28</v>
      </c>
      <c r="G34" s="181"/>
      <c r="H34" s="98">
        <f>SUM(F34,G34)*D34</f>
        <v>0</v>
      </c>
      <c r="I34" s="90" t="s">
        <v>28</v>
      </c>
      <c r="J34" s="90">
        <f t="shared" ref="J34:J39" si="5">ROUND(G34*(1+$K$4),2)</f>
        <v>0</v>
      </c>
      <c r="K34" s="91">
        <f t="shared" si="1"/>
        <v>0</v>
      </c>
      <c r="L34" s="17"/>
    </row>
    <row r="35" spans="1:12" x14ac:dyDescent="0.2">
      <c r="A35" s="53"/>
      <c r="B35" s="57" t="s">
        <v>280</v>
      </c>
      <c r="C35" s="45" t="s">
        <v>273</v>
      </c>
      <c r="D35" s="44">
        <v>140</v>
      </c>
      <c r="E35" s="44" t="s">
        <v>16</v>
      </c>
      <c r="F35" s="93" t="s">
        <v>28</v>
      </c>
      <c r="G35" s="181"/>
      <c r="H35" s="89">
        <f t="shared" ref="H35:H39" si="6">SUM(F35,G35)*D35</f>
        <v>0</v>
      </c>
      <c r="I35" s="90" t="s">
        <v>28</v>
      </c>
      <c r="J35" s="90">
        <f t="shared" si="5"/>
        <v>0</v>
      </c>
      <c r="K35" s="91">
        <f t="shared" si="1"/>
        <v>0</v>
      </c>
      <c r="L35" s="17"/>
    </row>
    <row r="36" spans="1:12" ht="16.5" customHeight="1" x14ac:dyDescent="0.2">
      <c r="A36" s="53"/>
      <c r="B36" s="57" t="s">
        <v>48</v>
      </c>
      <c r="C36" s="58" t="s">
        <v>274</v>
      </c>
      <c r="D36" s="44">
        <v>155</v>
      </c>
      <c r="E36" s="56" t="s">
        <v>16</v>
      </c>
      <c r="F36" s="93" t="s">
        <v>28</v>
      </c>
      <c r="G36" s="181"/>
      <c r="H36" s="89">
        <f t="shared" si="6"/>
        <v>0</v>
      </c>
      <c r="I36" s="90" t="s">
        <v>28</v>
      </c>
      <c r="J36" s="90">
        <f t="shared" si="5"/>
        <v>0</v>
      </c>
      <c r="K36" s="91">
        <f t="shared" si="1"/>
        <v>0</v>
      </c>
      <c r="L36" s="17"/>
    </row>
    <row r="37" spans="1:12" x14ac:dyDescent="0.2">
      <c r="A37" s="53"/>
      <c r="B37" s="57" t="s">
        <v>49</v>
      </c>
      <c r="C37" s="58" t="s">
        <v>124</v>
      </c>
      <c r="D37" s="44">
        <v>1</v>
      </c>
      <c r="E37" s="56" t="s">
        <v>17</v>
      </c>
      <c r="F37" s="93" t="s">
        <v>28</v>
      </c>
      <c r="G37" s="181"/>
      <c r="H37" s="89">
        <f t="shared" si="6"/>
        <v>0</v>
      </c>
      <c r="I37" s="90" t="s">
        <v>28</v>
      </c>
      <c r="J37" s="90">
        <f t="shared" si="5"/>
        <v>0</v>
      </c>
      <c r="K37" s="91">
        <f t="shared" si="1"/>
        <v>0</v>
      </c>
      <c r="L37" s="17"/>
    </row>
    <row r="38" spans="1:12" x14ac:dyDescent="0.2">
      <c r="A38" s="53"/>
      <c r="B38" s="57" t="s">
        <v>50</v>
      </c>
      <c r="C38" s="58" t="s">
        <v>132</v>
      </c>
      <c r="D38" s="44">
        <v>5</v>
      </c>
      <c r="E38" s="44" t="s">
        <v>17</v>
      </c>
      <c r="F38" s="93" t="s">
        <v>28</v>
      </c>
      <c r="G38" s="181"/>
      <c r="H38" s="89">
        <f t="shared" si="6"/>
        <v>0</v>
      </c>
      <c r="I38" s="90" t="s">
        <v>28</v>
      </c>
      <c r="J38" s="90">
        <f t="shared" si="5"/>
        <v>0</v>
      </c>
      <c r="K38" s="91">
        <f t="shared" si="1"/>
        <v>0</v>
      </c>
      <c r="L38" s="17"/>
    </row>
    <row r="39" spans="1:12" x14ac:dyDescent="0.2">
      <c r="A39" s="53"/>
      <c r="B39" s="57" t="s">
        <v>51</v>
      </c>
      <c r="C39" s="58" t="s">
        <v>282</v>
      </c>
      <c r="D39" s="44">
        <v>2</v>
      </c>
      <c r="E39" s="56" t="s">
        <v>40</v>
      </c>
      <c r="F39" s="182"/>
      <c r="G39" s="181"/>
      <c r="H39" s="89">
        <f t="shared" si="6"/>
        <v>0</v>
      </c>
      <c r="I39" s="90">
        <f>ROUND(F39*(1+$K$4),2)</f>
        <v>0</v>
      </c>
      <c r="J39" s="90">
        <f t="shared" si="5"/>
        <v>0</v>
      </c>
      <c r="K39" s="91">
        <f t="shared" si="1"/>
        <v>0</v>
      </c>
      <c r="L39" s="17"/>
    </row>
    <row r="40" spans="1:12" x14ac:dyDescent="0.2">
      <c r="A40" s="53"/>
      <c r="B40" s="59" t="s">
        <v>29</v>
      </c>
      <c r="C40" s="42" t="s">
        <v>284</v>
      </c>
      <c r="D40" s="44"/>
      <c r="E40" s="56"/>
      <c r="F40" s="93"/>
      <c r="G40" s="92"/>
      <c r="H40" s="97"/>
      <c r="I40" s="90"/>
      <c r="J40" s="90"/>
      <c r="K40" s="91"/>
      <c r="L40" s="17"/>
    </row>
    <row r="41" spans="1:12" ht="25.5" x14ac:dyDescent="0.2">
      <c r="A41" s="53"/>
      <c r="B41" s="57" t="s">
        <v>71</v>
      </c>
      <c r="C41" s="54" t="s">
        <v>283</v>
      </c>
      <c r="D41" s="44">
        <v>100</v>
      </c>
      <c r="E41" s="44" t="s">
        <v>16</v>
      </c>
      <c r="F41" s="93" t="s">
        <v>28</v>
      </c>
      <c r="G41" s="181"/>
      <c r="H41" s="98">
        <f t="shared" ref="H41:H45" si="7">SUM(F41,G41)*D41</f>
        <v>0</v>
      </c>
      <c r="I41" s="90" t="s">
        <v>28</v>
      </c>
      <c r="J41" s="90">
        <f>ROUND(G41*(1+$K$4),2)</f>
        <v>0</v>
      </c>
      <c r="K41" s="91">
        <f t="shared" si="1"/>
        <v>0</v>
      </c>
      <c r="L41" s="17"/>
    </row>
    <row r="42" spans="1:12" ht="14.25" customHeight="1" x14ac:dyDescent="0.2">
      <c r="A42" s="53"/>
      <c r="B42" s="57" t="s">
        <v>163</v>
      </c>
      <c r="C42" s="54" t="s">
        <v>285</v>
      </c>
      <c r="D42" s="44">
        <v>1</v>
      </c>
      <c r="E42" s="56" t="s">
        <v>40</v>
      </c>
      <c r="F42" s="93" t="s">
        <v>28</v>
      </c>
      <c r="G42" s="181"/>
      <c r="H42" s="98">
        <f t="shared" si="7"/>
        <v>0</v>
      </c>
      <c r="I42" s="90" t="s">
        <v>28</v>
      </c>
      <c r="J42" s="90">
        <f>ROUND(G42*(1+$K$4),2)</f>
        <v>0</v>
      </c>
      <c r="K42" s="91">
        <f t="shared" si="1"/>
        <v>0</v>
      </c>
      <c r="L42" s="17"/>
    </row>
    <row r="43" spans="1:12" x14ac:dyDescent="0.2">
      <c r="A43" s="53"/>
      <c r="B43" s="57" t="s">
        <v>67</v>
      </c>
      <c r="C43" s="54" t="s">
        <v>52</v>
      </c>
      <c r="D43" s="44">
        <v>190</v>
      </c>
      <c r="E43" s="56" t="s">
        <v>30</v>
      </c>
      <c r="F43" s="181"/>
      <c r="G43" s="181"/>
      <c r="H43" s="89">
        <f t="shared" si="7"/>
        <v>0</v>
      </c>
      <c r="I43" s="90">
        <f>ROUND(F43*(1+$K$4),2)</f>
        <v>0</v>
      </c>
      <c r="J43" s="90">
        <f>ROUND(G43*(1+$K$4),2)</f>
        <v>0</v>
      </c>
      <c r="K43" s="91">
        <f t="shared" si="1"/>
        <v>0</v>
      </c>
      <c r="L43" s="17"/>
    </row>
    <row r="44" spans="1:12" ht="25.5" x14ac:dyDescent="0.2">
      <c r="A44" s="53"/>
      <c r="B44" s="57" t="s">
        <v>101</v>
      </c>
      <c r="C44" s="42" t="s">
        <v>229</v>
      </c>
      <c r="D44" s="44">
        <v>1</v>
      </c>
      <c r="E44" s="56" t="s">
        <v>40</v>
      </c>
      <c r="F44" s="181"/>
      <c r="G44" s="181"/>
      <c r="H44" s="89">
        <f t="shared" si="7"/>
        <v>0</v>
      </c>
      <c r="I44" s="90">
        <f>ROUND(F44*(1+$K$4),2)</f>
        <v>0</v>
      </c>
      <c r="J44" s="90">
        <f>ROUND(G44*(1+$K$4),2)</f>
        <v>0</v>
      </c>
      <c r="K44" s="91">
        <f t="shared" si="1"/>
        <v>0</v>
      </c>
      <c r="L44" s="17"/>
    </row>
    <row r="45" spans="1:12" ht="15.75" customHeight="1" x14ac:dyDescent="0.2">
      <c r="A45" s="53"/>
      <c r="B45" s="57" t="s">
        <v>157</v>
      </c>
      <c r="C45" s="54" t="s">
        <v>109</v>
      </c>
      <c r="D45" s="44">
        <v>220</v>
      </c>
      <c r="E45" s="56" t="s">
        <v>30</v>
      </c>
      <c r="F45" s="181"/>
      <c r="G45" s="181"/>
      <c r="H45" s="89">
        <f t="shared" si="7"/>
        <v>0</v>
      </c>
      <c r="I45" s="90">
        <f>ROUND(F45*(1+$K$4),2)</f>
        <v>0</v>
      </c>
      <c r="J45" s="90">
        <f>ROUND(G45*(1+$K$4),2)</f>
        <v>0</v>
      </c>
      <c r="K45" s="91">
        <f t="shared" si="1"/>
        <v>0</v>
      </c>
      <c r="L45" s="17"/>
    </row>
    <row r="46" spans="1:12" s="1" customFormat="1" x14ac:dyDescent="0.2">
      <c r="A46" s="33"/>
      <c r="B46" s="34" t="s">
        <v>820</v>
      </c>
      <c r="C46" s="35" t="s">
        <v>62</v>
      </c>
      <c r="D46" s="50"/>
      <c r="E46" s="36"/>
      <c r="F46" s="183"/>
      <c r="G46" s="183"/>
      <c r="H46" s="99"/>
      <c r="I46" s="90"/>
      <c r="J46" s="90"/>
      <c r="K46" s="91"/>
      <c r="L46" s="18"/>
    </row>
    <row r="47" spans="1:12" x14ac:dyDescent="0.2">
      <c r="A47" s="53"/>
      <c r="B47" s="57" t="s">
        <v>32</v>
      </c>
      <c r="C47" s="58" t="s">
        <v>286</v>
      </c>
      <c r="D47" s="44">
        <v>70</v>
      </c>
      <c r="E47" s="56" t="s">
        <v>16</v>
      </c>
      <c r="F47" s="181"/>
      <c r="G47" s="181"/>
      <c r="H47" s="98">
        <f t="shared" ref="H47" si="8">SUM(F47,G47)*D47</f>
        <v>0</v>
      </c>
      <c r="I47" s="90">
        <f>ROUND(F47*(1+$K$4),2)</f>
        <v>0</v>
      </c>
      <c r="J47" s="90">
        <f>ROUND(G47*(1+$K$4),2)</f>
        <v>0</v>
      </c>
      <c r="K47" s="91">
        <f t="shared" si="1"/>
        <v>0</v>
      </c>
      <c r="L47" s="17"/>
    </row>
    <row r="48" spans="1:12" s="1" customFormat="1" x14ac:dyDescent="0.2">
      <c r="A48" s="60"/>
      <c r="B48" s="35" t="s">
        <v>821</v>
      </c>
      <c r="C48" s="35" t="s">
        <v>4</v>
      </c>
      <c r="D48" s="61"/>
      <c r="E48" s="62"/>
      <c r="F48" s="184"/>
      <c r="G48" s="184"/>
      <c r="H48" s="96"/>
      <c r="I48" s="90"/>
      <c r="J48" s="90"/>
      <c r="K48" s="91"/>
      <c r="L48" s="18"/>
    </row>
    <row r="49" spans="1:12" ht="15.75" customHeight="1" x14ac:dyDescent="0.2">
      <c r="A49" s="55"/>
      <c r="B49" s="54" t="s">
        <v>33</v>
      </c>
      <c r="C49" s="54" t="s">
        <v>168</v>
      </c>
      <c r="D49" s="43">
        <v>840</v>
      </c>
      <c r="E49" s="63" t="s">
        <v>16</v>
      </c>
      <c r="F49" s="179"/>
      <c r="G49" s="179"/>
      <c r="H49" s="89">
        <f t="shared" ref="H49:H51" si="9">SUM(F49,G49)*D49</f>
        <v>0</v>
      </c>
      <c r="I49" s="90">
        <f t="shared" ref="I49:J51" si="10">ROUND(F49*(1+$K$4),2)</f>
        <v>0</v>
      </c>
      <c r="J49" s="90">
        <f t="shared" si="10"/>
        <v>0</v>
      </c>
      <c r="K49" s="91">
        <f t="shared" si="1"/>
        <v>0</v>
      </c>
      <c r="L49" s="17"/>
    </row>
    <row r="50" spans="1:12" x14ac:dyDescent="0.2">
      <c r="A50" s="55"/>
      <c r="B50" s="54" t="s">
        <v>76</v>
      </c>
      <c r="C50" s="58" t="s">
        <v>169</v>
      </c>
      <c r="D50" s="44">
        <v>80</v>
      </c>
      <c r="E50" s="56" t="s">
        <v>20</v>
      </c>
      <c r="F50" s="181"/>
      <c r="G50" s="181"/>
      <c r="H50" s="89">
        <f t="shared" si="9"/>
        <v>0</v>
      </c>
      <c r="I50" s="90">
        <f t="shared" si="10"/>
        <v>0</v>
      </c>
      <c r="J50" s="90">
        <f t="shared" si="10"/>
        <v>0</v>
      </c>
      <c r="K50" s="91">
        <f t="shared" si="1"/>
        <v>0</v>
      </c>
      <c r="L50" s="17"/>
    </row>
    <row r="51" spans="1:12" x14ac:dyDescent="0.2">
      <c r="A51" s="55"/>
      <c r="B51" s="54" t="s">
        <v>115</v>
      </c>
      <c r="C51" s="58" t="s">
        <v>155</v>
      </c>
      <c r="D51" s="44">
        <v>135</v>
      </c>
      <c r="E51" s="56" t="s">
        <v>20</v>
      </c>
      <c r="F51" s="181"/>
      <c r="G51" s="181"/>
      <c r="H51" s="89">
        <f t="shared" si="9"/>
        <v>0</v>
      </c>
      <c r="I51" s="90">
        <f t="shared" si="10"/>
        <v>0</v>
      </c>
      <c r="J51" s="90">
        <f t="shared" si="10"/>
        <v>0</v>
      </c>
      <c r="K51" s="91">
        <f t="shared" si="1"/>
        <v>0</v>
      </c>
      <c r="L51" s="17"/>
    </row>
    <row r="52" spans="1:12" s="1" customFormat="1" x14ac:dyDescent="0.2">
      <c r="A52" s="33"/>
      <c r="B52" s="34" t="s">
        <v>822</v>
      </c>
      <c r="C52" s="35" t="s">
        <v>53</v>
      </c>
      <c r="D52" s="36"/>
      <c r="E52" s="36"/>
      <c r="F52" s="95"/>
      <c r="G52" s="95"/>
      <c r="H52" s="99"/>
      <c r="I52" s="90"/>
      <c r="J52" s="90"/>
      <c r="K52" s="91"/>
      <c r="L52" s="18"/>
    </row>
    <row r="53" spans="1:12" x14ac:dyDescent="0.2">
      <c r="A53" s="53"/>
      <c r="B53" s="57" t="s">
        <v>34</v>
      </c>
      <c r="C53" s="54" t="s">
        <v>54</v>
      </c>
      <c r="D53" s="56"/>
      <c r="E53" s="56" t="s">
        <v>26</v>
      </c>
      <c r="F53" s="92"/>
      <c r="G53" s="92"/>
      <c r="H53" s="97"/>
      <c r="I53" s="90"/>
      <c r="J53" s="90"/>
      <c r="K53" s="91"/>
      <c r="L53" s="17"/>
    </row>
    <row r="54" spans="1:12" x14ac:dyDescent="0.2">
      <c r="A54" s="53"/>
      <c r="B54" s="57" t="s">
        <v>80</v>
      </c>
      <c r="C54" s="42" t="s">
        <v>108</v>
      </c>
      <c r="D54" s="44">
        <v>14</v>
      </c>
      <c r="E54" s="56" t="s">
        <v>16</v>
      </c>
      <c r="F54" s="181"/>
      <c r="G54" s="181"/>
      <c r="H54" s="89">
        <f>SUM(F54,G54)*D54</f>
        <v>0</v>
      </c>
      <c r="I54" s="90">
        <f t="shared" ref="I54:J56" si="11">ROUND(F54*(1+$K$4),2)</f>
        <v>0</v>
      </c>
      <c r="J54" s="90">
        <f t="shared" si="11"/>
        <v>0</v>
      </c>
      <c r="K54" s="91">
        <f t="shared" si="1"/>
        <v>0</v>
      </c>
      <c r="L54" s="17"/>
    </row>
    <row r="55" spans="1:12" x14ac:dyDescent="0.2">
      <c r="A55" s="53"/>
      <c r="B55" s="57" t="s">
        <v>81</v>
      </c>
      <c r="C55" s="42" t="s">
        <v>133</v>
      </c>
      <c r="D55" s="44">
        <v>120</v>
      </c>
      <c r="E55" s="56" t="s">
        <v>16</v>
      </c>
      <c r="F55" s="181"/>
      <c r="G55" s="181"/>
      <c r="H55" s="89">
        <f t="shared" ref="H55:H59" si="12">SUM(F55,G55)*D55</f>
        <v>0</v>
      </c>
      <c r="I55" s="90">
        <f t="shared" si="11"/>
        <v>0</v>
      </c>
      <c r="J55" s="90">
        <f t="shared" si="11"/>
        <v>0</v>
      </c>
      <c r="K55" s="91">
        <f t="shared" si="1"/>
        <v>0</v>
      </c>
      <c r="L55" s="17"/>
    </row>
    <row r="56" spans="1:12" x14ac:dyDescent="0.2">
      <c r="A56" s="53"/>
      <c r="B56" s="57" t="s">
        <v>82</v>
      </c>
      <c r="C56" s="45" t="s">
        <v>170</v>
      </c>
      <c r="D56" s="44">
        <v>42</v>
      </c>
      <c r="E56" s="56" t="s">
        <v>16</v>
      </c>
      <c r="F56" s="181"/>
      <c r="G56" s="181"/>
      <c r="H56" s="89">
        <f t="shared" si="12"/>
        <v>0</v>
      </c>
      <c r="I56" s="90">
        <f t="shared" si="11"/>
        <v>0</v>
      </c>
      <c r="J56" s="90">
        <f t="shared" si="11"/>
        <v>0</v>
      </c>
      <c r="K56" s="91">
        <f t="shared" si="1"/>
        <v>0</v>
      </c>
      <c r="L56" s="17"/>
    </row>
    <row r="57" spans="1:12" x14ac:dyDescent="0.2">
      <c r="A57" s="53"/>
      <c r="B57" s="57" t="s">
        <v>83</v>
      </c>
      <c r="C57" s="45" t="s">
        <v>497</v>
      </c>
      <c r="D57" s="44">
        <v>60</v>
      </c>
      <c r="E57" s="56" t="s">
        <v>16</v>
      </c>
      <c r="F57" s="93" t="s">
        <v>28</v>
      </c>
      <c r="G57" s="181"/>
      <c r="H57" s="89">
        <f t="shared" si="12"/>
        <v>0</v>
      </c>
      <c r="I57" s="90" t="s">
        <v>28</v>
      </c>
      <c r="J57" s="90">
        <f>ROUND(G57*(1+$K$4),2)</f>
        <v>0</v>
      </c>
      <c r="K57" s="91">
        <f t="shared" si="1"/>
        <v>0</v>
      </c>
      <c r="L57" s="17"/>
    </row>
    <row r="58" spans="1:12" x14ac:dyDescent="0.2">
      <c r="A58" s="53"/>
      <c r="B58" s="57" t="s">
        <v>84</v>
      </c>
      <c r="C58" s="45" t="s">
        <v>498</v>
      </c>
      <c r="D58" s="44">
        <v>20</v>
      </c>
      <c r="E58" s="56" t="s">
        <v>16</v>
      </c>
      <c r="F58" s="181"/>
      <c r="G58" s="181"/>
      <c r="H58" s="89">
        <f t="shared" si="12"/>
        <v>0</v>
      </c>
      <c r="I58" s="90">
        <f>ROUND(F58*(1+$K$4),2)</f>
        <v>0</v>
      </c>
      <c r="J58" s="90">
        <f>ROUND(G58*(1+$K$4),2)</f>
        <v>0</v>
      </c>
      <c r="K58" s="91">
        <f t="shared" si="1"/>
        <v>0</v>
      </c>
      <c r="L58" s="17"/>
    </row>
    <row r="59" spans="1:12" x14ac:dyDescent="0.2">
      <c r="A59" s="53"/>
      <c r="B59" s="57" t="s">
        <v>85</v>
      </c>
      <c r="C59" s="45" t="s">
        <v>485</v>
      </c>
      <c r="D59" s="44">
        <v>770</v>
      </c>
      <c r="E59" s="56" t="s">
        <v>16</v>
      </c>
      <c r="F59" s="181"/>
      <c r="G59" s="181"/>
      <c r="H59" s="89">
        <f t="shared" si="12"/>
        <v>0</v>
      </c>
      <c r="I59" s="90">
        <f>ROUND(F59*(1+$K$4),2)</f>
        <v>0</v>
      </c>
      <c r="J59" s="90">
        <f>ROUND(G59*(1+$K$4),2)</f>
        <v>0</v>
      </c>
      <c r="K59" s="91">
        <f t="shared" si="1"/>
        <v>0</v>
      </c>
      <c r="L59" s="17"/>
    </row>
    <row r="60" spans="1:12" s="6" customFormat="1" x14ac:dyDescent="0.2">
      <c r="A60" s="53"/>
      <c r="B60" s="57" t="s">
        <v>86</v>
      </c>
      <c r="C60" s="58" t="s">
        <v>79</v>
      </c>
      <c r="D60" s="56">
        <v>8</v>
      </c>
      <c r="E60" s="56" t="s">
        <v>16</v>
      </c>
      <c r="F60" s="185"/>
      <c r="G60" s="185"/>
      <c r="H60" s="97">
        <f>SUM(F60,G60)*D60</f>
        <v>0</v>
      </c>
      <c r="I60" s="102">
        <f>ROUND(F60*(1+$K$4),2)</f>
        <v>0</v>
      </c>
      <c r="J60" s="102">
        <f>ROUND(G60*(1+$K$4),2)</f>
        <v>0</v>
      </c>
      <c r="K60" s="103">
        <f t="shared" si="1"/>
        <v>0</v>
      </c>
      <c r="L60" s="15"/>
    </row>
    <row r="61" spans="1:12" x14ac:dyDescent="0.2">
      <c r="A61" s="53"/>
      <c r="B61" s="57" t="s">
        <v>87</v>
      </c>
      <c r="C61" s="65" t="s">
        <v>164</v>
      </c>
      <c r="D61" s="44">
        <v>4</v>
      </c>
      <c r="E61" s="56" t="s">
        <v>16</v>
      </c>
      <c r="F61" s="181"/>
      <c r="G61" s="181"/>
      <c r="H61" s="89">
        <f>SUM(F61,G61)*D61</f>
        <v>0</v>
      </c>
      <c r="I61" s="90">
        <f>ROUND(F61*(1+$K$4),2)</f>
        <v>0</v>
      </c>
      <c r="J61" s="90">
        <f>ROUND(G61*(1+$K$4),2)</f>
        <v>0</v>
      </c>
      <c r="K61" s="91">
        <f t="shared" si="1"/>
        <v>0</v>
      </c>
      <c r="L61" s="17"/>
    </row>
    <row r="62" spans="1:12" x14ac:dyDescent="0.2">
      <c r="A62" s="53"/>
      <c r="B62" s="57" t="s">
        <v>88</v>
      </c>
      <c r="C62" s="58" t="s">
        <v>142</v>
      </c>
      <c r="D62" s="44"/>
      <c r="E62" s="44"/>
      <c r="F62" s="92"/>
      <c r="G62" s="92"/>
      <c r="H62" s="98"/>
      <c r="I62" s="90"/>
      <c r="J62" s="90"/>
      <c r="K62" s="91"/>
      <c r="L62" s="17"/>
    </row>
    <row r="63" spans="1:12" x14ac:dyDescent="0.2">
      <c r="A63" s="53"/>
      <c r="B63" s="59" t="s">
        <v>262</v>
      </c>
      <c r="C63" s="58" t="s">
        <v>171</v>
      </c>
      <c r="D63" s="44">
        <v>4</v>
      </c>
      <c r="E63" s="56" t="s">
        <v>20</v>
      </c>
      <c r="F63" s="181"/>
      <c r="G63" s="181"/>
      <c r="H63" s="89">
        <f t="shared" ref="H63" si="13">SUM(F63,G63)*D63</f>
        <v>0</v>
      </c>
      <c r="I63" s="90">
        <f>ROUND(F63*(1+$K$4),2)</f>
        <v>0</v>
      </c>
      <c r="J63" s="90">
        <f>ROUND(G63*(1+$K$4),2)</f>
        <v>0</v>
      </c>
      <c r="K63" s="91">
        <f t="shared" si="1"/>
        <v>0</v>
      </c>
      <c r="L63" s="17"/>
    </row>
    <row r="64" spans="1:12" x14ac:dyDescent="0.2">
      <c r="A64" s="53"/>
      <c r="B64" s="57" t="s">
        <v>493</v>
      </c>
      <c r="C64" s="58" t="s">
        <v>143</v>
      </c>
      <c r="D64" s="44"/>
      <c r="E64" s="44"/>
      <c r="F64" s="92"/>
      <c r="G64" s="92"/>
      <c r="H64" s="89"/>
      <c r="I64" s="90"/>
      <c r="J64" s="90"/>
      <c r="K64" s="91"/>
      <c r="L64" s="17"/>
    </row>
    <row r="65" spans="1:12" x14ac:dyDescent="0.2">
      <c r="A65" s="55"/>
      <c r="B65" s="57" t="s">
        <v>494</v>
      </c>
      <c r="C65" s="46" t="s">
        <v>152</v>
      </c>
      <c r="D65" s="44">
        <v>50</v>
      </c>
      <c r="E65" s="66" t="s">
        <v>20</v>
      </c>
      <c r="F65" s="181"/>
      <c r="G65" s="181"/>
      <c r="H65" s="98">
        <f>SUM(F65,G65)*D65</f>
        <v>0</v>
      </c>
      <c r="I65" s="90">
        <f t="shared" ref="I65:J67" si="14">ROUND(F65*(1+$K$4),2)</f>
        <v>0</v>
      </c>
      <c r="J65" s="90">
        <f t="shared" si="14"/>
        <v>0</v>
      </c>
      <c r="K65" s="91">
        <f t="shared" si="1"/>
        <v>0</v>
      </c>
      <c r="L65" s="17"/>
    </row>
    <row r="66" spans="1:12" x14ac:dyDescent="0.2">
      <c r="A66" s="55"/>
      <c r="B66" s="57" t="s">
        <v>495</v>
      </c>
      <c r="C66" s="46" t="s">
        <v>153</v>
      </c>
      <c r="D66" s="44">
        <v>50</v>
      </c>
      <c r="E66" s="66" t="s">
        <v>20</v>
      </c>
      <c r="F66" s="181"/>
      <c r="G66" s="181"/>
      <c r="H66" s="98">
        <f>SUM(F66,G66)*D66</f>
        <v>0</v>
      </c>
      <c r="I66" s="90">
        <f t="shared" si="14"/>
        <v>0</v>
      </c>
      <c r="J66" s="90">
        <f t="shared" si="14"/>
        <v>0</v>
      </c>
      <c r="K66" s="91">
        <f t="shared" si="1"/>
        <v>0</v>
      </c>
      <c r="L66" s="17"/>
    </row>
    <row r="67" spans="1:12" x14ac:dyDescent="0.2">
      <c r="A67" s="55"/>
      <c r="B67" s="57" t="s">
        <v>496</v>
      </c>
      <c r="C67" s="46" t="s">
        <v>172</v>
      </c>
      <c r="D67" s="44">
        <v>23</v>
      </c>
      <c r="E67" s="66" t="s">
        <v>20</v>
      </c>
      <c r="F67" s="181"/>
      <c r="G67" s="181"/>
      <c r="H67" s="98">
        <f>SUM(F67,G67)*D67</f>
        <v>0</v>
      </c>
      <c r="I67" s="90">
        <f t="shared" si="14"/>
        <v>0</v>
      </c>
      <c r="J67" s="90">
        <f t="shared" si="14"/>
        <v>0</v>
      </c>
      <c r="K67" s="91">
        <f t="shared" si="1"/>
        <v>0</v>
      </c>
      <c r="L67" s="17"/>
    </row>
    <row r="68" spans="1:12" s="1" customFormat="1" x14ac:dyDescent="0.2">
      <c r="A68" s="33"/>
      <c r="B68" s="34" t="s">
        <v>823</v>
      </c>
      <c r="C68" s="35" t="s">
        <v>55</v>
      </c>
      <c r="D68" s="36"/>
      <c r="E68" s="36"/>
      <c r="F68" s="95"/>
      <c r="G68" s="95"/>
      <c r="H68" s="99"/>
      <c r="I68" s="90"/>
      <c r="J68" s="90"/>
      <c r="K68" s="91"/>
      <c r="L68" s="18"/>
    </row>
    <row r="69" spans="1:12" s="6" customFormat="1" x14ac:dyDescent="0.2">
      <c r="A69" s="53"/>
      <c r="B69" s="57" t="s">
        <v>35</v>
      </c>
      <c r="C69" s="54" t="s">
        <v>56</v>
      </c>
      <c r="D69" s="56">
        <v>120</v>
      </c>
      <c r="E69" s="56" t="s">
        <v>16</v>
      </c>
      <c r="F69" s="185"/>
      <c r="G69" s="185"/>
      <c r="H69" s="97">
        <f>SUM(F69,G69)*D69</f>
        <v>0</v>
      </c>
      <c r="I69" s="102">
        <f t="shared" ref="I69:J71" si="15">ROUND(F69*(1+$K$4),2)</f>
        <v>0</v>
      </c>
      <c r="J69" s="102">
        <f t="shared" si="15"/>
        <v>0</v>
      </c>
      <c r="K69" s="103">
        <f t="shared" si="1"/>
        <v>0</v>
      </c>
      <c r="L69" s="15"/>
    </row>
    <row r="70" spans="1:12" x14ac:dyDescent="0.2">
      <c r="A70" s="53"/>
      <c r="B70" s="57" t="s">
        <v>112</v>
      </c>
      <c r="C70" s="54" t="s">
        <v>110</v>
      </c>
      <c r="D70" s="44">
        <v>120</v>
      </c>
      <c r="E70" s="56" t="s">
        <v>16</v>
      </c>
      <c r="F70" s="181"/>
      <c r="G70" s="181"/>
      <c r="H70" s="89">
        <f>SUM(F70,G70)*D70</f>
        <v>0</v>
      </c>
      <c r="I70" s="90">
        <f t="shared" si="15"/>
        <v>0</v>
      </c>
      <c r="J70" s="90">
        <f t="shared" si="15"/>
        <v>0</v>
      </c>
      <c r="K70" s="91">
        <f t="shared" si="1"/>
        <v>0</v>
      </c>
      <c r="L70" s="17"/>
    </row>
    <row r="71" spans="1:12" x14ac:dyDescent="0.2">
      <c r="A71" s="53"/>
      <c r="B71" s="57" t="s">
        <v>65</v>
      </c>
      <c r="C71" s="54" t="s">
        <v>111</v>
      </c>
      <c r="D71" s="44">
        <v>120</v>
      </c>
      <c r="E71" s="56" t="s">
        <v>16</v>
      </c>
      <c r="F71" s="181"/>
      <c r="G71" s="181"/>
      <c r="H71" s="89">
        <f>SUM(F71,G71)*D71</f>
        <v>0</v>
      </c>
      <c r="I71" s="90">
        <f t="shared" si="15"/>
        <v>0</v>
      </c>
      <c r="J71" s="90">
        <f t="shared" si="15"/>
        <v>0</v>
      </c>
      <c r="K71" s="91">
        <f t="shared" si="1"/>
        <v>0</v>
      </c>
      <c r="L71" s="17"/>
    </row>
    <row r="72" spans="1:12" s="1" customFormat="1" x14ac:dyDescent="0.2">
      <c r="A72" s="33"/>
      <c r="B72" s="34" t="s">
        <v>824</v>
      </c>
      <c r="C72" s="35" t="s">
        <v>57</v>
      </c>
      <c r="D72" s="36"/>
      <c r="E72" s="36"/>
      <c r="F72" s="104"/>
      <c r="G72" s="104"/>
      <c r="H72" s="99"/>
      <c r="I72" s="90"/>
      <c r="J72" s="90"/>
      <c r="K72" s="91"/>
      <c r="L72" s="18"/>
    </row>
    <row r="73" spans="1:12" x14ac:dyDescent="0.2">
      <c r="A73" s="53"/>
      <c r="B73" s="52" t="s">
        <v>0</v>
      </c>
      <c r="C73" s="67" t="s">
        <v>68</v>
      </c>
      <c r="D73" s="56"/>
      <c r="E73" s="56"/>
      <c r="F73" s="101"/>
      <c r="G73" s="101"/>
      <c r="H73" s="97"/>
      <c r="I73" s="90"/>
      <c r="J73" s="90"/>
      <c r="K73" s="91"/>
      <c r="L73" s="17"/>
    </row>
    <row r="74" spans="1:12" x14ac:dyDescent="0.2">
      <c r="A74" s="53"/>
      <c r="B74" s="57" t="s">
        <v>89</v>
      </c>
      <c r="C74" s="65" t="s">
        <v>261</v>
      </c>
      <c r="D74" s="44">
        <v>1</v>
      </c>
      <c r="E74" s="66" t="s">
        <v>40</v>
      </c>
      <c r="F74" s="181"/>
      <c r="G74" s="181"/>
      <c r="H74" s="89">
        <f>SUM(F74,G74)*D74</f>
        <v>0</v>
      </c>
      <c r="I74" s="90">
        <f>ROUND(F74*(1+$K$4),2)</f>
        <v>0</v>
      </c>
      <c r="J74" s="90">
        <f>ROUND(G74*(1+$K$4),2)</f>
        <v>0</v>
      </c>
      <c r="K74" s="91">
        <f t="shared" si="1"/>
        <v>0</v>
      </c>
      <c r="L74" s="17"/>
    </row>
    <row r="75" spans="1:12" x14ac:dyDescent="0.2">
      <c r="A75" s="53"/>
      <c r="B75" s="57" t="s">
        <v>90</v>
      </c>
      <c r="C75" s="45" t="s">
        <v>287</v>
      </c>
      <c r="D75" s="44">
        <v>1</v>
      </c>
      <c r="E75" s="66" t="s">
        <v>40</v>
      </c>
      <c r="F75" s="181"/>
      <c r="G75" s="181"/>
      <c r="H75" s="89">
        <f>SUM(F75,G75)*D75</f>
        <v>0</v>
      </c>
      <c r="I75" s="90">
        <f>ROUND(F75*(1+$K$4),2)</f>
        <v>0</v>
      </c>
      <c r="J75" s="90">
        <f>ROUND(G75*(1+$K$4),2)</f>
        <v>0</v>
      </c>
      <c r="K75" s="91">
        <f t="shared" si="1"/>
        <v>0</v>
      </c>
      <c r="L75" s="17"/>
    </row>
    <row r="76" spans="1:12" x14ac:dyDescent="0.2">
      <c r="A76" s="53"/>
      <c r="B76" s="57" t="s">
        <v>1</v>
      </c>
      <c r="C76" s="64" t="s">
        <v>63</v>
      </c>
      <c r="D76" s="56"/>
      <c r="E76" s="56"/>
      <c r="F76" s="101"/>
      <c r="G76" s="101"/>
      <c r="H76" s="105"/>
      <c r="I76" s="90"/>
      <c r="J76" s="90"/>
      <c r="K76" s="91"/>
      <c r="L76" s="17"/>
    </row>
    <row r="77" spans="1:12" x14ac:dyDescent="0.2">
      <c r="A77" s="53"/>
      <c r="B77" s="57" t="s">
        <v>91</v>
      </c>
      <c r="C77" s="45" t="s">
        <v>259</v>
      </c>
      <c r="D77" s="44"/>
      <c r="E77" s="56"/>
      <c r="F77" s="92"/>
      <c r="G77" s="92"/>
      <c r="H77" s="105"/>
      <c r="I77" s="90"/>
      <c r="J77" s="90"/>
      <c r="K77" s="91"/>
      <c r="L77" s="17"/>
    </row>
    <row r="78" spans="1:12" x14ac:dyDescent="0.2">
      <c r="A78" s="53"/>
      <c r="B78" s="59" t="s">
        <v>130</v>
      </c>
      <c r="C78" s="65" t="s">
        <v>258</v>
      </c>
      <c r="D78" s="44">
        <v>72</v>
      </c>
      <c r="E78" s="44" t="s">
        <v>16</v>
      </c>
      <c r="F78" s="181"/>
      <c r="G78" s="181"/>
      <c r="H78" s="98">
        <f t="shared" ref="H78" si="16">SUM(F78,G78)*D78</f>
        <v>0</v>
      </c>
      <c r="I78" s="90">
        <f>ROUND(F78*(1+$K$4),2)</f>
        <v>0</v>
      </c>
      <c r="J78" s="90">
        <f>ROUND(G78*(1+$K$4),2)</f>
        <v>0</v>
      </c>
      <c r="K78" s="91">
        <f t="shared" si="1"/>
        <v>0</v>
      </c>
      <c r="L78" s="17"/>
    </row>
    <row r="79" spans="1:12" x14ac:dyDescent="0.2">
      <c r="A79" s="53"/>
      <c r="B79" s="57" t="s">
        <v>140</v>
      </c>
      <c r="C79" s="58" t="s">
        <v>134</v>
      </c>
      <c r="D79" s="56"/>
      <c r="E79" s="56"/>
      <c r="F79" s="88"/>
      <c r="G79" s="88"/>
      <c r="H79" s="97"/>
      <c r="I79" s="90"/>
      <c r="J79" s="90"/>
      <c r="K79" s="91"/>
      <c r="L79" s="17"/>
    </row>
    <row r="80" spans="1:12" ht="25.5" x14ac:dyDescent="0.2">
      <c r="A80" s="53"/>
      <c r="B80" s="57" t="s">
        <v>141</v>
      </c>
      <c r="C80" s="65" t="s">
        <v>145</v>
      </c>
      <c r="D80" s="44">
        <v>4</v>
      </c>
      <c r="E80" s="66" t="s">
        <v>40</v>
      </c>
      <c r="F80" s="181"/>
      <c r="G80" s="181"/>
      <c r="H80" s="89">
        <f t="shared" ref="H80" si="17">SUM(F80,G80)*D80</f>
        <v>0</v>
      </c>
      <c r="I80" s="90">
        <f>ROUND(F80*(1+$K$4),2)</f>
        <v>0</v>
      </c>
      <c r="J80" s="90">
        <f>ROUND(G80*(1+$K$4),2)</f>
        <v>0</v>
      </c>
      <c r="K80" s="91">
        <f t="shared" si="1"/>
        <v>0</v>
      </c>
      <c r="L80" s="17"/>
    </row>
    <row r="81" spans="1:12" s="1" customFormat="1" x14ac:dyDescent="0.2">
      <c r="A81" s="33"/>
      <c r="B81" s="34" t="s">
        <v>825</v>
      </c>
      <c r="C81" s="35" t="s">
        <v>58</v>
      </c>
      <c r="D81" s="36"/>
      <c r="E81" s="36"/>
      <c r="F81" s="104"/>
      <c r="G81" s="104"/>
      <c r="H81" s="99"/>
      <c r="I81" s="90"/>
      <c r="J81" s="90"/>
      <c r="K81" s="91"/>
      <c r="L81" s="18"/>
    </row>
    <row r="82" spans="1:12" x14ac:dyDescent="0.2">
      <c r="A82" s="53"/>
      <c r="B82" s="59" t="s">
        <v>2</v>
      </c>
      <c r="C82" s="54" t="s">
        <v>69</v>
      </c>
      <c r="D82" s="36"/>
      <c r="E82" s="36"/>
      <c r="F82" s="104"/>
      <c r="G82" s="104"/>
      <c r="H82" s="97"/>
      <c r="I82" s="90"/>
      <c r="J82" s="90"/>
      <c r="K82" s="91"/>
      <c r="L82" s="17"/>
    </row>
    <row r="83" spans="1:12" x14ac:dyDescent="0.2">
      <c r="A83" s="53"/>
      <c r="B83" s="57" t="s">
        <v>77</v>
      </c>
      <c r="C83" s="67" t="s">
        <v>257</v>
      </c>
      <c r="D83" s="44">
        <v>1</v>
      </c>
      <c r="E83" s="66" t="s">
        <v>17</v>
      </c>
      <c r="F83" s="181"/>
      <c r="G83" s="181"/>
      <c r="H83" s="89">
        <f>SUM(F83,G83)*D83</f>
        <v>0</v>
      </c>
      <c r="I83" s="90">
        <f t="shared" ref="I83:J86" si="18">ROUND(F83*(1+$K$4),2)</f>
        <v>0</v>
      </c>
      <c r="J83" s="90">
        <f t="shared" si="18"/>
        <v>0</v>
      </c>
      <c r="K83" s="91">
        <f t="shared" ref="K83:K146" si="19">SUM(I83,J83)*D83</f>
        <v>0</v>
      </c>
      <c r="L83" s="17"/>
    </row>
    <row r="84" spans="1:12" x14ac:dyDescent="0.2">
      <c r="A84" s="53"/>
      <c r="B84" s="57" t="s">
        <v>78</v>
      </c>
      <c r="C84" s="67" t="s">
        <v>131</v>
      </c>
      <c r="D84" s="44">
        <v>1</v>
      </c>
      <c r="E84" s="63" t="s">
        <v>40</v>
      </c>
      <c r="F84" s="181"/>
      <c r="G84" s="181"/>
      <c r="H84" s="89">
        <f>SUM(F84,G84)*D84</f>
        <v>0</v>
      </c>
      <c r="I84" s="90">
        <f t="shared" si="18"/>
        <v>0</v>
      </c>
      <c r="J84" s="90">
        <f t="shared" si="18"/>
        <v>0</v>
      </c>
      <c r="K84" s="91">
        <f t="shared" si="19"/>
        <v>0</v>
      </c>
      <c r="L84" s="17"/>
    </row>
    <row r="85" spans="1:12" ht="13.5" customHeight="1" x14ac:dyDescent="0.2">
      <c r="A85" s="53"/>
      <c r="B85" s="57" t="s">
        <v>125</v>
      </c>
      <c r="C85" s="42" t="s">
        <v>256</v>
      </c>
      <c r="D85" s="44">
        <v>1</v>
      </c>
      <c r="E85" s="56" t="s">
        <v>17</v>
      </c>
      <c r="F85" s="181"/>
      <c r="G85" s="181"/>
      <c r="H85" s="89">
        <f>SUM(F85,G85)*D85</f>
        <v>0</v>
      </c>
      <c r="I85" s="90">
        <f t="shared" si="18"/>
        <v>0</v>
      </c>
      <c r="J85" s="90">
        <f t="shared" si="18"/>
        <v>0</v>
      </c>
      <c r="K85" s="91">
        <f t="shared" si="19"/>
        <v>0</v>
      </c>
      <c r="L85" s="17"/>
    </row>
    <row r="86" spans="1:12" ht="12.75" customHeight="1" x14ac:dyDescent="0.2">
      <c r="A86" s="53"/>
      <c r="B86" s="57" t="s">
        <v>230</v>
      </c>
      <c r="C86" s="42" t="s">
        <v>231</v>
      </c>
      <c r="D86" s="44">
        <v>12</v>
      </c>
      <c r="E86" s="66" t="s">
        <v>17</v>
      </c>
      <c r="F86" s="181"/>
      <c r="G86" s="181"/>
      <c r="H86" s="89">
        <f>SUM(F86,G86)*D86</f>
        <v>0</v>
      </c>
      <c r="I86" s="90">
        <f t="shared" si="18"/>
        <v>0</v>
      </c>
      <c r="J86" s="90">
        <f t="shared" si="18"/>
        <v>0</v>
      </c>
      <c r="K86" s="91">
        <f t="shared" si="19"/>
        <v>0</v>
      </c>
      <c r="L86" s="17"/>
    </row>
    <row r="87" spans="1:12" s="1" customFormat="1" x14ac:dyDescent="0.2">
      <c r="A87" s="33"/>
      <c r="B87" s="34" t="s">
        <v>826</v>
      </c>
      <c r="C87" s="35" t="s">
        <v>31</v>
      </c>
      <c r="D87" s="36"/>
      <c r="E87" s="36"/>
      <c r="F87" s="104"/>
      <c r="G87" s="104"/>
      <c r="H87" s="96"/>
      <c r="I87" s="90"/>
      <c r="J87" s="90"/>
      <c r="K87" s="91"/>
      <c r="L87" s="18"/>
    </row>
    <row r="88" spans="1:12" x14ac:dyDescent="0.2">
      <c r="A88" s="53"/>
      <c r="B88" s="57" t="s">
        <v>36</v>
      </c>
      <c r="C88" s="42" t="s">
        <v>487</v>
      </c>
      <c r="D88" s="44">
        <v>120</v>
      </c>
      <c r="E88" s="56" t="s">
        <v>16</v>
      </c>
      <c r="F88" s="181"/>
      <c r="G88" s="181"/>
      <c r="H88" s="89">
        <f t="shared" ref="H88:H93" si="20">SUM(F88,G88)*D88</f>
        <v>0</v>
      </c>
      <c r="I88" s="90">
        <f t="shared" ref="I88:J93" si="21">ROUND(F88*(1+$K$4),2)</f>
        <v>0</v>
      </c>
      <c r="J88" s="90">
        <f t="shared" si="21"/>
        <v>0</v>
      </c>
      <c r="K88" s="91">
        <f t="shared" si="19"/>
        <v>0</v>
      </c>
      <c r="L88" s="17"/>
    </row>
    <row r="89" spans="1:12" ht="12.75" customHeight="1" x14ac:dyDescent="0.2">
      <c r="A89" s="53"/>
      <c r="B89" s="57" t="s">
        <v>3</v>
      </c>
      <c r="C89" s="42" t="s">
        <v>147</v>
      </c>
      <c r="D89" s="44">
        <v>470</v>
      </c>
      <c r="E89" s="56" t="s">
        <v>16</v>
      </c>
      <c r="F89" s="181"/>
      <c r="G89" s="181"/>
      <c r="H89" s="89">
        <f t="shared" si="20"/>
        <v>0</v>
      </c>
      <c r="I89" s="90">
        <f t="shared" si="21"/>
        <v>0</v>
      </c>
      <c r="J89" s="90">
        <f t="shared" si="21"/>
        <v>0</v>
      </c>
      <c r="K89" s="91">
        <f t="shared" si="19"/>
        <v>0</v>
      </c>
      <c r="L89" s="17"/>
    </row>
    <row r="90" spans="1:12" x14ac:dyDescent="0.2">
      <c r="A90" s="55"/>
      <c r="B90" s="57" t="s">
        <v>92</v>
      </c>
      <c r="C90" s="58" t="s">
        <v>156</v>
      </c>
      <c r="D90" s="44">
        <v>100</v>
      </c>
      <c r="E90" s="56" t="s">
        <v>16</v>
      </c>
      <c r="F90" s="181"/>
      <c r="G90" s="181"/>
      <c r="H90" s="89">
        <f t="shared" si="20"/>
        <v>0</v>
      </c>
      <c r="I90" s="90">
        <f t="shared" si="21"/>
        <v>0</v>
      </c>
      <c r="J90" s="90">
        <f t="shared" si="21"/>
        <v>0</v>
      </c>
      <c r="K90" s="91">
        <f t="shared" si="19"/>
        <v>0</v>
      </c>
      <c r="L90" s="17"/>
    </row>
    <row r="91" spans="1:12" x14ac:dyDescent="0.2">
      <c r="A91" s="33"/>
      <c r="B91" s="57" t="s">
        <v>93</v>
      </c>
      <c r="C91" s="54" t="s">
        <v>129</v>
      </c>
      <c r="D91" s="44">
        <v>20</v>
      </c>
      <c r="E91" s="66" t="s">
        <v>16</v>
      </c>
      <c r="F91" s="181"/>
      <c r="G91" s="181"/>
      <c r="H91" s="89">
        <f t="shared" si="20"/>
        <v>0</v>
      </c>
      <c r="I91" s="90">
        <f t="shared" si="21"/>
        <v>0</v>
      </c>
      <c r="J91" s="90">
        <f t="shared" si="21"/>
        <v>0</v>
      </c>
      <c r="K91" s="91">
        <f t="shared" si="19"/>
        <v>0</v>
      </c>
      <c r="L91" s="17"/>
    </row>
    <row r="92" spans="1:12" x14ac:dyDescent="0.2">
      <c r="A92" s="47"/>
      <c r="B92" s="57" t="s">
        <v>94</v>
      </c>
      <c r="C92" s="42" t="s">
        <v>255</v>
      </c>
      <c r="D92" s="44">
        <v>40</v>
      </c>
      <c r="E92" s="44" t="s">
        <v>16</v>
      </c>
      <c r="F92" s="181"/>
      <c r="G92" s="181"/>
      <c r="H92" s="89">
        <f t="shared" si="20"/>
        <v>0</v>
      </c>
      <c r="I92" s="90">
        <f t="shared" si="21"/>
        <v>0</v>
      </c>
      <c r="J92" s="90">
        <f t="shared" si="21"/>
        <v>0</v>
      </c>
      <c r="K92" s="91">
        <f t="shared" si="19"/>
        <v>0</v>
      </c>
      <c r="L92" s="17"/>
    </row>
    <row r="93" spans="1:12" x14ac:dyDescent="0.2">
      <c r="A93" s="47"/>
      <c r="B93" s="57" t="s">
        <v>95</v>
      </c>
      <c r="C93" s="45" t="s">
        <v>288</v>
      </c>
      <c r="D93" s="44">
        <v>73</v>
      </c>
      <c r="E93" s="44" t="s">
        <v>16</v>
      </c>
      <c r="F93" s="181"/>
      <c r="G93" s="181"/>
      <c r="H93" s="89">
        <f t="shared" si="20"/>
        <v>0</v>
      </c>
      <c r="I93" s="90">
        <f t="shared" si="21"/>
        <v>0</v>
      </c>
      <c r="J93" s="90">
        <f t="shared" si="21"/>
        <v>0</v>
      </c>
      <c r="K93" s="91">
        <f t="shared" si="19"/>
        <v>0</v>
      </c>
      <c r="L93" s="17"/>
    </row>
    <row r="94" spans="1:12" s="1" customFormat="1" x14ac:dyDescent="0.2">
      <c r="A94" s="33"/>
      <c r="B94" s="48" t="s">
        <v>827</v>
      </c>
      <c r="C94" s="49" t="s">
        <v>96</v>
      </c>
      <c r="D94" s="50"/>
      <c r="E94" s="50"/>
      <c r="F94" s="95"/>
      <c r="G94" s="95"/>
      <c r="H94" s="106"/>
      <c r="I94" s="90"/>
      <c r="J94" s="90"/>
      <c r="K94" s="91"/>
      <c r="L94" s="18"/>
    </row>
    <row r="95" spans="1:12" x14ac:dyDescent="0.2">
      <c r="A95" s="53"/>
      <c r="B95" s="42" t="s">
        <v>113</v>
      </c>
      <c r="C95" s="45" t="s">
        <v>146</v>
      </c>
      <c r="D95" s="44"/>
      <c r="E95" s="44"/>
      <c r="F95" s="92"/>
      <c r="G95" s="92"/>
      <c r="H95" s="89"/>
      <c r="I95" s="90"/>
      <c r="J95" s="90"/>
      <c r="K95" s="91"/>
      <c r="L95" s="17"/>
    </row>
    <row r="96" spans="1:12" x14ac:dyDescent="0.2">
      <c r="A96" s="53"/>
      <c r="B96" s="42" t="s">
        <v>177</v>
      </c>
      <c r="C96" s="45" t="s">
        <v>251</v>
      </c>
      <c r="D96" s="44">
        <v>1</v>
      </c>
      <c r="E96" s="44" t="s">
        <v>17</v>
      </c>
      <c r="F96" s="181"/>
      <c r="G96" s="181"/>
      <c r="H96" s="89">
        <f>SUM(F96,G96)*D96</f>
        <v>0</v>
      </c>
      <c r="I96" s="90">
        <f t="shared" ref="I96:I104" si="22">ROUND(F96*(1+$K$4),2)</f>
        <v>0</v>
      </c>
      <c r="J96" s="90">
        <f t="shared" ref="J96:J104" si="23">ROUND(G96*(1+$K$4),2)</f>
        <v>0</v>
      </c>
      <c r="K96" s="91">
        <f t="shared" si="19"/>
        <v>0</v>
      </c>
      <c r="L96" s="17"/>
    </row>
    <row r="97" spans="1:12" x14ac:dyDescent="0.2">
      <c r="A97" s="55"/>
      <c r="B97" s="42" t="s">
        <v>178</v>
      </c>
      <c r="C97" s="45" t="s">
        <v>148</v>
      </c>
      <c r="D97" s="43">
        <v>3</v>
      </c>
      <c r="E97" s="43" t="s">
        <v>17</v>
      </c>
      <c r="F97" s="181"/>
      <c r="G97" s="181"/>
      <c r="H97" s="89">
        <f t="shared" ref="H97:H104" si="24">SUM(F97,G97)*D97</f>
        <v>0</v>
      </c>
      <c r="I97" s="90">
        <f t="shared" si="22"/>
        <v>0</v>
      </c>
      <c r="J97" s="90">
        <f t="shared" si="23"/>
        <v>0</v>
      </c>
      <c r="K97" s="91">
        <f t="shared" si="19"/>
        <v>0</v>
      </c>
      <c r="L97" s="17"/>
    </row>
    <row r="98" spans="1:12" x14ac:dyDescent="0.2">
      <c r="A98" s="55"/>
      <c r="B98" s="42" t="s">
        <v>179</v>
      </c>
      <c r="C98" s="45" t="s">
        <v>149</v>
      </c>
      <c r="D98" s="43">
        <v>1</v>
      </c>
      <c r="E98" s="43" t="s">
        <v>17</v>
      </c>
      <c r="F98" s="181"/>
      <c r="G98" s="181"/>
      <c r="H98" s="89">
        <f t="shared" si="24"/>
        <v>0</v>
      </c>
      <c r="I98" s="90">
        <f t="shared" si="22"/>
        <v>0</v>
      </c>
      <c r="J98" s="90">
        <f t="shared" si="23"/>
        <v>0</v>
      </c>
      <c r="K98" s="91">
        <f t="shared" si="19"/>
        <v>0</v>
      </c>
      <c r="L98" s="17"/>
    </row>
    <row r="99" spans="1:12" x14ac:dyDescent="0.2">
      <c r="A99" s="55"/>
      <c r="B99" s="42" t="s">
        <v>180</v>
      </c>
      <c r="C99" s="45" t="s">
        <v>150</v>
      </c>
      <c r="D99" s="43">
        <v>1</v>
      </c>
      <c r="E99" s="43" t="s">
        <v>17</v>
      </c>
      <c r="F99" s="181"/>
      <c r="G99" s="181"/>
      <c r="H99" s="89">
        <f t="shared" si="24"/>
        <v>0</v>
      </c>
      <c r="I99" s="90">
        <f t="shared" si="22"/>
        <v>0</v>
      </c>
      <c r="J99" s="90">
        <f t="shared" si="23"/>
        <v>0</v>
      </c>
      <c r="K99" s="91">
        <f t="shared" si="19"/>
        <v>0</v>
      </c>
      <c r="L99" s="17"/>
    </row>
    <row r="100" spans="1:12" x14ac:dyDescent="0.2">
      <c r="A100" s="55"/>
      <c r="B100" s="42" t="s">
        <v>181</v>
      </c>
      <c r="C100" s="45" t="s">
        <v>151</v>
      </c>
      <c r="D100" s="43">
        <v>1</v>
      </c>
      <c r="E100" s="43" t="s">
        <v>17</v>
      </c>
      <c r="F100" s="181"/>
      <c r="G100" s="181"/>
      <c r="H100" s="89">
        <f t="shared" si="24"/>
        <v>0</v>
      </c>
      <c r="I100" s="90">
        <f t="shared" si="22"/>
        <v>0</v>
      </c>
      <c r="J100" s="90">
        <f t="shared" si="23"/>
        <v>0</v>
      </c>
      <c r="K100" s="91">
        <f t="shared" si="19"/>
        <v>0</v>
      </c>
      <c r="L100" s="17"/>
    </row>
    <row r="101" spans="1:12" x14ac:dyDescent="0.2">
      <c r="A101" s="55"/>
      <c r="B101" s="42" t="s">
        <v>182</v>
      </c>
      <c r="C101" s="45" t="s">
        <v>289</v>
      </c>
      <c r="D101" s="44">
        <v>1</v>
      </c>
      <c r="E101" s="44" t="s">
        <v>17</v>
      </c>
      <c r="F101" s="181"/>
      <c r="G101" s="181"/>
      <c r="H101" s="89">
        <f t="shared" si="24"/>
        <v>0</v>
      </c>
      <c r="I101" s="90">
        <f t="shared" si="22"/>
        <v>0</v>
      </c>
      <c r="J101" s="90">
        <f t="shared" si="23"/>
        <v>0</v>
      </c>
      <c r="K101" s="91">
        <f t="shared" si="19"/>
        <v>0</v>
      </c>
      <c r="L101" s="17"/>
    </row>
    <row r="102" spans="1:12" x14ac:dyDescent="0.2">
      <c r="A102" s="55"/>
      <c r="B102" s="42" t="s">
        <v>183</v>
      </c>
      <c r="C102" s="45" t="s">
        <v>252</v>
      </c>
      <c r="D102" s="44">
        <v>2</v>
      </c>
      <c r="E102" s="44" t="s">
        <v>17</v>
      </c>
      <c r="F102" s="181"/>
      <c r="G102" s="181"/>
      <c r="H102" s="89">
        <f t="shared" si="24"/>
        <v>0</v>
      </c>
      <c r="I102" s="90">
        <f t="shared" si="22"/>
        <v>0</v>
      </c>
      <c r="J102" s="90">
        <f t="shared" si="23"/>
        <v>0</v>
      </c>
      <c r="K102" s="91">
        <f t="shared" si="19"/>
        <v>0</v>
      </c>
      <c r="L102" s="17"/>
    </row>
    <row r="103" spans="1:12" x14ac:dyDescent="0.2">
      <c r="A103" s="55"/>
      <c r="B103" s="42" t="s">
        <v>184</v>
      </c>
      <c r="C103" s="45" t="s">
        <v>253</v>
      </c>
      <c r="D103" s="43">
        <v>1</v>
      </c>
      <c r="E103" s="63" t="s">
        <v>17</v>
      </c>
      <c r="F103" s="181"/>
      <c r="G103" s="181"/>
      <c r="H103" s="89">
        <f t="shared" si="24"/>
        <v>0</v>
      </c>
      <c r="I103" s="90">
        <f t="shared" si="22"/>
        <v>0</v>
      </c>
      <c r="J103" s="90">
        <f t="shared" si="23"/>
        <v>0</v>
      </c>
      <c r="K103" s="91">
        <f t="shared" si="19"/>
        <v>0</v>
      </c>
      <c r="L103" s="17"/>
    </row>
    <row r="104" spans="1:12" x14ac:dyDescent="0.2">
      <c r="A104" s="55"/>
      <c r="B104" s="42" t="s">
        <v>185</v>
      </c>
      <c r="C104" s="45" t="s">
        <v>254</v>
      </c>
      <c r="D104" s="43">
        <v>1</v>
      </c>
      <c r="E104" s="63" t="s">
        <v>17</v>
      </c>
      <c r="F104" s="181"/>
      <c r="G104" s="181"/>
      <c r="H104" s="89">
        <f t="shared" si="24"/>
        <v>0</v>
      </c>
      <c r="I104" s="90">
        <f t="shared" si="22"/>
        <v>0</v>
      </c>
      <c r="J104" s="90">
        <f t="shared" si="23"/>
        <v>0</v>
      </c>
      <c r="K104" s="91">
        <f t="shared" si="19"/>
        <v>0</v>
      </c>
      <c r="L104" s="17"/>
    </row>
    <row r="105" spans="1:12" s="1" customFormat="1" x14ac:dyDescent="0.2">
      <c r="A105" s="33"/>
      <c r="B105" s="34" t="s">
        <v>828</v>
      </c>
      <c r="C105" s="35" t="s">
        <v>97</v>
      </c>
      <c r="D105" s="36"/>
      <c r="E105" s="36"/>
      <c r="F105" s="104"/>
      <c r="G105" s="104"/>
      <c r="H105" s="107"/>
      <c r="I105" s="90"/>
      <c r="J105" s="90"/>
      <c r="K105" s="91"/>
      <c r="L105" s="18"/>
    </row>
    <row r="106" spans="1:12" ht="25.5" x14ac:dyDescent="0.2">
      <c r="A106" s="53"/>
      <c r="B106" s="54" t="s">
        <v>186</v>
      </c>
      <c r="C106" s="58" t="s">
        <v>224</v>
      </c>
      <c r="D106" s="56"/>
      <c r="E106" s="56"/>
      <c r="F106" s="88"/>
      <c r="G106" s="88"/>
      <c r="H106" s="97"/>
      <c r="I106" s="90"/>
      <c r="J106" s="90"/>
      <c r="K106" s="91"/>
      <c r="L106" s="17"/>
    </row>
    <row r="107" spans="1:12" ht="17.25" customHeight="1" x14ac:dyDescent="0.2">
      <c r="A107" s="53"/>
      <c r="B107" s="54" t="s">
        <v>187</v>
      </c>
      <c r="C107" s="54" t="s">
        <v>225</v>
      </c>
      <c r="D107" s="43">
        <v>84</v>
      </c>
      <c r="E107" s="63" t="s">
        <v>16</v>
      </c>
      <c r="F107" s="181"/>
      <c r="G107" s="181"/>
      <c r="H107" s="89">
        <f>SUM(F107,G107)*D107</f>
        <v>0</v>
      </c>
      <c r="I107" s="90">
        <f t="shared" ref="I107:J109" si="25">ROUND(F107*(1+$K$4),2)</f>
        <v>0</v>
      </c>
      <c r="J107" s="90">
        <f t="shared" si="25"/>
        <v>0</v>
      </c>
      <c r="K107" s="91">
        <f t="shared" si="19"/>
        <v>0</v>
      </c>
      <c r="L107" s="17"/>
    </row>
    <row r="108" spans="1:12" ht="15" customHeight="1" x14ac:dyDescent="0.2">
      <c r="A108" s="53"/>
      <c r="B108" s="54" t="s">
        <v>188</v>
      </c>
      <c r="C108" s="54" t="s">
        <v>226</v>
      </c>
      <c r="D108" s="43">
        <v>48</v>
      </c>
      <c r="E108" s="63" t="s">
        <v>16</v>
      </c>
      <c r="F108" s="181"/>
      <c r="G108" s="181"/>
      <c r="H108" s="89">
        <f>SUM(F108,G108)*D108</f>
        <v>0</v>
      </c>
      <c r="I108" s="90">
        <f t="shared" si="25"/>
        <v>0</v>
      </c>
      <c r="J108" s="90">
        <f t="shared" si="25"/>
        <v>0</v>
      </c>
      <c r="K108" s="91">
        <f t="shared" si="19"/>
        <v>0</v>
      </c>
      <c r="L108" s="17"/>
    </row>
    <row r="109" spans="1:12" x14ac:dyDescent="0.2">
      <c r="A109" s="53"/>
      <c r="B109" s="54" t="s">
        <v>247</v>
      </c>
      <c r="C109" s="54" t="s">
        <v>248</v>
      </c>
      <c r="D109" s="43">
        <v>66</v>
      </c>
      <c r="E109" s="63" t="s">
        <v>16</v>
      </c>
      <c r="F109" s="181"/>
      <c r="G109" s="181"/>
      <c r="H109" s="89">
        <f>SUM(F109,G109)*D109</f>
        <v>0</v>
      </c>
      <c r="I109" s="90">
        <f t="shared" si="25"/>
        <v>0</v>
      </c>
      <c r="J109" s="90">
        <f t="shared" si="25"/>
        <v>0</v>
      </c>
      <c r="K109" s="91">
        <f t="shared" si="19"/>
        <v>0</v>
      </c>
      <c r="L109" s="17"/>
    </row>
    <row r="110" spans="1:12" ht="25.5" x14ac:dyDescent="0.2">
      <c r="A110" s="53"/>
      <c r="B110" s="54" t="s">
        <v>189</v>
      </c>
      <c r="C110" s="58" t="s">
        <v>290</v>
      </c>
      <c r="D110" s="43"/>
      <c r="E110" s="63"/>
      <c r="F110" s="92"/>
      <c r="G110" s="92"/>
      <c r="H110" s="89"/>
      <c r="I110" s="90"/>
      <c r="J110" s="90"/>
      <c r="K110" s="91"/>
      <c r="L110" s="17"/>
    </row>
    <row r="111" spans="1:12" x14ac:dyDescent="0.2">
      <c r="A111" s="53"/>
      <c r="B111" s="54" t="s">
        <v>190</v>
      </c>
      <c r="C111" s="54" t="s">
        <v>228</v>
      </c>
      <c r="D111" s="43">
        <v>91</v>
      </c>
      <c r="E111" s="63" t="s">
        <v>16</v>
      </c>
      <c r="F111" s="181"/>
      <c r="G111" s="181"/>
      <c r="H111" s="89">
        <f t="shared" ref="H111:H121" si="26">SUM(F111,G111)*D111</f>
        <v>0</v>
      </c>
      <c r="I111" s="90">
        <f t="shared" ref="I111:J113" si="27">ROUND(F111*(1+$K$4),2)</f>
        <v>0</v>
      </c>
      <c r="J111" s="90">
        <f t="shared" si="27"/>
        <v>0</v>
      </c>
      <c r="K111" s="91">
        <f t="shared" si="19"/>
        <v>0</v>
      </c>
      <c r="L111" s="17"/>
    </row>
    <row r="112" spans="1:12" x14ac:dyDescent="0.2">
      <c r="A112" s="53"/>
      <c r="B112" s="54" t="s">
        <v>191</v>
      </c>
      <c r="C112" s="54" t="s">
        <v>250</v>
      </c>
      <c r="D112" s="43">
        <v>62</v>
      </c>
      <c r="E112" s="63" t="s">
        <v>16</v>
      </c>
      <c r="F112" s="181"/>
      <c r="G112" s="181"/>
      <c r="H112" s="89">
        <f t="shared" si="26"/>
        <v>0</v>
      </c>
      <c r="I112" s="90">
        <f t="shared" si="27"/>
        <v>0</v>
      </c>
      <c r="J112" s="90">
        <f t="shared" si="27"/>
        <v>0</v>
      </c>
      <c r="K112" s="91">
        <f t="shared" si="19"/>
        <v>0</v>
      </c>
      <c r="L112" s="17"/>
    </row>
    <row r="113" spans="1:12" x14ac:dyDescent="0.2">
      <c r="A113" s="53"/>
      <c r="B113" s="54" t="s">
        <v>192</v>
      </c>
      <c r="C113" s="54" t="s">
        <v>249</v>
      </c>
      <c r="D113" s="43">
        <v>11</v>
      </c>
      <c r="E113" s="63" t="s">
        <v>40</v>
      </c>
      <c r="F113" s="181"/>
      <c r="G113" s="181"/>
      <c r="H113" s="89">
        <f t="shared" si="26"/>
        <v>0</v>
      </c>
      <c r="I113" s="90">
        <f t="shared" si="27"/>
        <v>0</v>
      </c>
      <c r="J113" s="90">
        <f t="shared" si="27"/>
        <v>0</v>
      </c>
      <c r="K113" s="91">
        <f t="shared" si="19"/>
        <v>0</v>
      </c>
      <c r="L113" s="17"/>
    </row>
    <row r="114" spans="1:12" x14ac:dyDescent="0.2">
      <c r="A114" s="53"/>
      <c r="B114" s="54" t="s">
        <v>193</v>
      </c>
      <c r="C114" s="54" t="s">
        <v>227</v>
      </c>
      <c r="D114" s="43"/>
      <c r="E114" s="63"/>
      <c r="F114" s="92"/>
      <c r="G114" s="92"/>
      <c r="H114" s="89"/>
      <c r="I114" s="90"/>
      <c r="J114" s="90"/>
      <c r="K114" s="91"/>
      <c r="L114" s="17"/>
    </row>
    <row r="115" spans="1:12" x14ac:dyDescent="0.2">
      <c r="A115" s="53"/>
      <c r="B115" s="54" t="s">
        <v>194</v>
      </c>
      <c r="C115" s="42" t="s">
        <v>484</v>
      </c>
      <c r="D115" s="43">
        <v>18</v>
      </c>
      <c r="E115" s="63" t="s">
        <v>16</v>
      </c>
      <c r="F115" s="181"/>
      <c r="G115" s="181"/>
      <c r="H115" s="89">
        <f>SUM(F115,G115)*D115</f>
        <v>0</v>
      </c>
      <c r="I115" s="90">
        <f t="shared" ref="I115:J117" si="28">ROUND(F115*(1+$K$4),2)</f>
        <v>0</v>
      </c>
      <c r="J115" s="90">
        <f t="shared" si="28"/>
        <v>0</v>
      </c>
      <c r="K115" s="91">
        <f t="shared" si="19"/>
        <v>0</v>
      </c>
      <c r="L115" s="17"/>
    </row>
    <row r="116" spans="1:12" x14ac:dyDescent="0.2">
      <c r="A116" s="53"/>
      <c r="B116" s="54" t="s">
        <v>195</v>
      </c>
      <c r="C116" s="42" t="s">
        <v>483</v>
      </c>
      <c r="D116" s="43">
        <v>26</v>
      </c>
      <c r="E116" s="43" t="s">
        <v>20</v>
      </c>
      <c r="F116" s="181"/>
      <c r="G116" s="181"/>
      <c r="H116" s="89">
        <f>SUM(F116,G116)*D116</f>
        <v>0</v>
      </c>
      <c r="I116" s="90">
        <f t="shared" si="28"/>
        <v>0</v>
      </c>
      <c r="J116" s="90">
        <f t="shared" si="28"/>
        <v>0</v>
      </c>
      <c r="K116" s="91">
        <f t="shared" si="19"/>
        <v>0</v>
      </c>
      <c r="L116" s="17"/>
    </row>
    <row r="117" spans="1:12" x14ac:dyDescent="0.2">
      <c r="A117" s="53"/>
      <c r="B117" s="54" t="s">
        <v>196</v>
      </c>
      <c r="C117" s="42" t="s">
        <v>263</v>
      </c>
      <c r="D117" s="43">
        <v>26</v>
      </c>
      <c r="E117" s="63" t="s">
        <v>16</v>
      </c>
      <c r="F117" s="181"/>
      <c r="G117" s="181"/>
      <c r="H117" s="89">
        <f t="shared" si="26"/>
        <v>0</v>
      </c>
      <c r="I117" s="90">
        <f t="shared" si="28"/>
        <v>0</v>
      </c>
      <c r="J117" s="90">
        <f t="shared" si="28"/>
        <v>0</v>
      </c>
      <c r="K117" s="91">
        <f t="shared" si="19"/>
        <v>0</v>
      </c>
      <c r="L117" s="17"/>
    </row>
    <row r="118" spans="1:12" x14ac:dyDescent="0.2">
      <c r="A118" s="53"/>
      <c r="B118" s="54" t="s">
        <v>264</v>
      </c>
      <c r="C118" s="42" t="s">
        <v>488</v>
      </c>
      <c r="D118" s="43"/>
      <c r="E118" s="43"/>
      <c r="F118" s="92"/>
      <c r="G118" s="92"/>
      <c r="H118" s="89"/>
      <c r="I118" s="90"/>
      <c r="J118" s="90"/>
      <c r="K118" s="91"/>
      <c r="L118" s="17"/>
    </row>
    <row r="119" spans="1:12" x14ac:dyDescent="0.2">
      <c r="A119" s="53"/>
      <c r="B119" s="59" t="s">
        <v>265</v>
      </c>
      <c r="C119" s="42" t="s">
        <v>489</v>
      </c>
      <c r="D119" s="43">
        <v>7</v>
      </c>
      <c r="E119" s="63" t="s">
        <v>16</v>
      </c>
      <c r="F119" s="181"/>
      <c r="G119" s="181"/>
      <c r="H119" s="89">
        <f t="shared" si="26"/>
        <v>0</v>
      </c>
      <c r="I119" s="90">
        <f t="shared" ref="I119:J121" si="29">ROUND(F119*(1+$K$4),2)</f>
        <v>0</v>
      </c>
      <c r="J119" s="90">
        <f t="shared" si="29"/>
        <v>0</v>
      </c>
      <c r="K119" s="91">
        <f t="shared" si="19"/>
        <v>0</v>
      </c>
      <c r="L119" s="17"/>
    </row>
    <row r="120" spans="1:12" ht="25.5" x14ac:dyDescent="0.2">
      <c r="A120" s="53"/>
      <c r="B120" s="59" t="s">
        <v>266</v>
      </c>
      <c r="C120" s="42" t="s">
        <v>490</v>
      </c>
      <c r="D120" s="43">
        <v>2</v>
      </c>
      <c r="E120" s="43" t="s">
        <v>17</v>
      </c>
      <c r="F120" s="181"/>
      <c r="G120" s="181"/>
      <c r="H120" s="89">
        <f t="shared" si="26"/>
        <v>0</v>
      </c>
      <c r="I120" s="90">
        <f t="shared" si="29"/>
        <v>0</v>
      </c>
      <c r="J120" s="90">
        <f t="shared" si="29"/>
        <v>0</v>
      </c>
      <c r="K120" s="91">
        <f t="shared" si="19"/>
        <v>0</v>
      </c>
      <c r="L120" s="17"/>
    </row>
    <row r="121" spans="1:12" x14ac:dyDescent="0.2">
      <c r="A121" s="53"/>
      <c r="B121" s="59" t="s">
        <v>291</v>
      </c>
      <c r="C121" s="42" t="s">
        <v>491</v>
      </c>
      <c r="D121" s="43">
        <v>10</v>
      </c>
      <c r="E121" s="63" t="s">
        <v>16</v>
      </c>
      <c r="F121" s="181"/>
      <c r="G121" s="181"/>
      <c r="H121" s="89">
        <f t="shared" si="26"/>
        <v>0</v>
      </c>
      <c r="I121" s="90">
        <f t="shared" si="29"/>
        <v>0</v>
      </c>
      <c r="J121" s="90">
        <f t="shared" si="29"/>
        <v>0</v>
      </c>
      <c r="K121" s="91">
        <f t="shared" si="19"/>
        <v>0</v>
      </c>
      <c r="L121" s="17"/>
    </row>
    <row r="122" spans="1:12" s="1" customFormat="1" x14ac:dyDescent="0.2">
      <c r="A122" s="60"/>
      <c r="B122" s="34" t="s">
        <v>829</v>
      </c>
      <c r="C122" s="35" t="s">
        <v>98</v>
      </c>
      <c r="D122" s="61"/>
      <c r="E122" s="61"/>
      <c r="F122" s="100"/>
      <c r="G122" s="100"/>
      <c r="H122" s="96"/>
      <c r="I122" s="90"/>
      <c r="J122" s="90"/>
      <c r="K122" s="91"/>
      <c r="L122" s="18"/>
    </row>
    <row r="123" spans="1:12" x14ac:dyDescent="0.2">
      <c r="A123" s="55"/>
      <c r="B123" s="57" t="s">
        <v>197</v>
      </c>
      <c r="C123" s="42" t="s">
        <v>144</v>
      </c>
      <c r="D123" s="36"/>
      <c r="E123" s="37"/>
      <c r="F123" s="95"/>
      <c r="G123" s="90"/>
      <c r="H123" s="89"/>
      <c r="I123" s="90"/>
      <c r="J123" s="90"/>
      <c r="K123" s="91"/>
      <c r="L123" s="17"/>
    </row>
    <row r="124" spans="1:12" x14ac:dyDescent="0.2">
      <c r="A124" s="55"/>
      <c r="B124" s="59" t="s">
        <v>198</v>
      </c>
      <c r="C124" s="68" t="s">
        <v>154</v>
      </c>
      <c r="D124" s="43">
        <v>3</v>
      </c>
      <c r="E124" s="43" t="s">
        <v>40</v>
      </c>
      <c r="F124" s="179"/>
      <c r="G124" s="90" t="s">
        <v>28</v>
      </c>
      <c r="H124" s="89">
        <f>SUM(F124,G124)*D124</f>
        <v>0</v>
      </c>
      <c r="I124" s="90">
        <f t="shared" ref="I124:I133" si="30">ROUND(F124*(1+$K$4),2)</f>
        <v>0</v>
      </c>
      <c r="J124" s="90" t="s">
        <v>28</v>
      </c>
      <c r="K124" s="91">
        <f t="shared" si="19"/>
        <v>0</v>
      </c>
      <c r="L124" s="17"/>
    </row>
    <row r="125" spans="1:12" x14ac:dyDescent="0.2">
      <c r="A125" s="55"/>
      <c r="B125" s="59" t="s">
        <v>199</v>
      </c>
      <c r="C125" s="68" t="s">
        <v>245</v>
      </c>
      <c r="D125" s="43">
        <v>1</v>
      </c>
      <c r="E125" s="43" t="s">
        <v>40</v>
      </c>
      <c r="F125" s="179"/>
      <c r="G125" s="90" t="s">
        <v>28</v>
      </c>
      <c r="H125" s="89">
        <f t="shared" ref="H125:H131" si="31">SUM(F125,G125)*D125</f>
        <v>0</v>
      </c>
      <c r="I125" s="90">
        <f t="shared" si="30"/>
        <v>0</v>
      </c>
      <c r="J125" s="90" t="s">
        <v>28</v>
      </c>
      <c r="K125" s="91">
        <f t="shared" si="19"/>
        <v>0</v>
      </c>
      <c r="L125" s="17"/>
    </row>
    <row r="126" spans="1:12" x14ac:dyDescent="0.2">
      <c r="A126" s="55"/>
      <c r="B126" s="59" t="s">
        <v>200</v>
      </c>
      <c r="C126" s="68" t="s">
        <v>246</v>
      </c>
      <c r="D126" s="43">
        <v>1</v>
      </c>
      <c r="E126" s="43" t="s">
        <v>40</v>
      </c>
      <c r="F126" s="179"/>
      <c r="G126" s="90" t="s">
        <v>28</v>
      </c>
      <c r="H126" s="89">
        <f t="shared" si="31"/>
        <v>0</v>
      </c>
      <c r="I126" s="90">
        <f t="shared" si="30"/>
        <v>0</v>
      </c>
      <c r="J126" s="90" t="s">
        <v>28</v>
      </c>
      <c r="K126" s="91">
        <f t="shared" si="19"/>
        <v>0</v>
      </c>
      <c r="L126" s="17"/>
    </row>
    <row r="127" spans="1:12" x14ac:dyDescent="0.2">
      <c r="A127" s="55"/>
      <c r="B127" s="59" t="s">
        <v>201</v>
      </c>
      <c r="C127" s="42" t="s">
        <v>244</v>
      </c>
      <c r="D127" s="43">
        <v>1</v>
      </c>
      <c r="E127" s="63" t="s">
        <v>40</v>
      </c>
      <c r="F127" s="179"/>
      <c r="G127" s="90" t="s">
        <v>28</v>
      </c>
      <c r="H127" s="89">
        <f t="shared" si="31"/>
        <v>0</v>
      </c>
      <c r="I127" s="90">
        <f t="shared" si="30"/>
        <v>0</v>
      </c>
      <c r="J127" s="90" t="s">
        <v>28</v>
      </c>
      <c r="K127" s="91">
        <f t="shared" si="19"/>
        <v>0</v>
      </c>
      <c r="L127" s="17"/>
    </row>
    <row r="128" spans="1:12" x14ac:dyDescent="0.2">
      <c r="A128" s="55"/>
      <c r="B128" s="59" t="s">
        <v>202</v>
      </c>
      <c r="C128" s="42" t="s">
        <v>243</v>
      </c>
      <c r="D128" s="43">
        <v>1</v>
      </c>
      <c r="E128" s="63" t="s">
        <v>40</v>
      </c>
      <c r="F128" s="179"/>
      <c r="G128" s="90" t="s">
        <v>28</v>
      </c>
      <c r="H128" s="89">
        <f t="shared" si="31"/>
        <v>0</v>
      </c>
      <c r="I128" s="90">
        <f t="shared" si="30"/>
        <v>0</v>
      </c>
      <c r="J128" s="90" t="s">
        <v>28</v>
      </c>
      <c r="K128" s="91">
        <f t="shared" si="19"/>
        <v>0</v>
      </c>
      <c r="L128" s="17"/>
    </row>
    <row r="129" spans="1:12" x14ac:dyDescent="0.2">
      <c r="A129" s="55"/>
      <c r="B129" s="59" t="s">
        <v>203</v>
      </c>
      <c r="C129" s="42" t="s">
        <v>242</v>
      </c>
      <c r="D129" s="43">
        <v>1</v>
      </c>
      <c r="E129" s="63" t="s">
        <v>40</v>
      </c>
      <c r="F129" s="179"/>
      <c r="G129" s="90" t="s">
        <v>28</v>
      </c>
      <c r="H129" s="89">
        <f t="shared" si="31"/>
        <v>0</v>
      </c>
      <c r="I129" s="90">
        <f t="shared" si="30"/>
        <v>0</v>
      </c>
      <c r="J129" s="90" t="s">
        <v>28</v>
      </c>
      <c r="K129" s="91">
        <f t="shared" si="19"/>
        <v>0</v>
      </c>
      <c r="L129" s="17"/>
    </row>
    <row r="130" spans="1:12" x14ac:dyDescent="0.2">
      <c r="A130" s="55"/>
      <c r="B130" s="59" t="s">
        <v>204</v>
      </c>
      <c r="C130" s="45" t="s">
        <v>233</v>
      </c>
      <c r="D130" s="44">
        <v>1</v>
      </c>
      <c r="E130" s="63" t="s">
        <v>17</v>
      </c>
      <c r="F130" s="181"/>
      <c r="G130" s="90" t="s">
        <v>28</v>
      </c>
      <c r="H130" s="89">
        <f t="shared" si="31"/>
        <v>0</v>
      </c>
      <c r="I130" s="90">
        <f t="shared" si="30"/>
        <v>0</v>
      </c>
      <c r="J130" s="90" t="s">
        <v>28</v>
      </c>
      <c r="K130" s="91">
        <f t="shared" si="19"/>
        <v>0</v>
      </c>
      <c r="L130" s="17"/>
    </row>
    <row r="131" spans="1:12" x14ac:dyDescent="0.2">
      <c r="A131" s="55"/>
      <c r="B131" s="59" t="s">
        <v>205</v>
      </c>
      <c r="C131" s="45" t="s">
        <v>492</v>
      </c>
      <c r="D131" s="43">
        <v>1</v>
      </c>
      <c r="E131" s="63" t="s">
        <v>40</v>
      </c>
      <c r="F131" s="181"/>
      <c r="G131" s="180"/>
      <c r="H131" s="89">
        <f t="shared" si="31"/>
        <v>0</v>
      </c>
      <c r="I131" s="90">
        <f t="shared" si="30"/>
        <v>0</v>
      </c>
      <c r="J131" s="90">
        <f>ROUND(G131*(1+$K$4),2)</f>
        <v>0</v>
      </c>
      <c r="K131" s="91">
        <f t="shared" si="19"/>
        <v>0</v>
      </c>
      <c r="L131" s="17"/>
    </row>
    <row r="132" spans="1:12" x14ac:dyDescent="0.2">
      <c r="A132" s="55"/>
      <c r="B132" s="59" t="s">
        <v>267</v>
      </c>
      <c r="C132" s="45" t="s">
        <v>162</v>
      </c>
      <c r="D132" s="43">
        <v>17</v>
      </c>
      <c r="E132" s="63" t="s">
        <v>40</v>
      </c>
      <c r="F132" s="179"/>
      <c r="G132" s="180"/>
      <c r="H132" s="89">
        <f>SUM(F132,G132)*D132</f>
        <v>0</v>
      </c>
      <c r="I132" s="90">
        <f t="shared" si="30"/>
        <v>0</v>
      </c>
      <c r="J132" s="90">
        <f>ROUND(G132*(1+$K$4),2)</f>
        <v>0</v>
      </c>
      <c r="K132" s="91">
        <f t="shared" si="19"/>
        <v>0</v>
      </c>
      <c r="L132" s="17"/>
    </row>
    <row r="133" spans="1:12" x14ac:dyDescent="0.2">
      <c r="A133" s="55"/>
      <c r="B133" s="59" t="s">
        <v>292</v>
      </c>
      <c r="C133" s="45" t="s">
        <v>260</v>
      </c>
      <c r="D133" s="43">
        <v>1</v>
      </c>
      <c r="E133" s="63" t="s">
        <v>40</v>
      </c>
      <c r="F133" s="179"/>
      <c r="G133" s="180"/>
      <c r="H133" s="89">
        <f>SUM(F133,G133)*D133</f>
        <v>0</v>
      </c>
      <c r="I133" s="90">
        <f t="shared" si="30"/>
        <v>0</v>
      </c>
      <c r="J133" s="90">
        <f>ROUND(G133*(1+$K$4),2)</f>
        <v>0</v>
      </c>
      <c r="K133" s="91">
        <f t="shared" si="19"/>
        <v>0</v>
      </c>
      <c r="L133" s="17"/>
    </row>
    <row r="134" spans="1:12" x14ac:dyDescent="0.2">
      <c r="A134" s="55"/>
      <c r="B134" s="54" t="s">
        <v>206</v>
      </c>
      <c r="C134" s="45" t="s">
        <v>99</v>
      </c>
      <c r="D134" s="66"/>
      <c r="E134" s="68"/>
      <c r="F134" s="108"/>
      <c r="G134" s="108"/>
      <c r="H134" s="108"/>
      <c r="I134" s="90"/>
      <c r="J134" s="90"/>
      <c r="K134" s="91"/>
      <c r="L134" s="17"/>
    </row>
    <row r="135" spans="1:12" x14ac:dyDescent="0.2">
      <c r="A135" s="55"/>
      <c r="B135" s="54" t="s">
        <v>207</v>
      </c>
      <c r="C135" s="45" t="s">
        <v>499</v>
      </c>
      <c r="D135" s="43">
        <v>45</v>
      </c>
      <c r="E135" s="43" t="s">
        <v>20</v>
      </c>
      <c r="F135" s="179"/>
      <c r="G135" s="179"/>
      <c r="H135" s="89">
        <f>SUM(F135,G135)*D135</f>
        <v>0</v>
      </c>
      <c r="I135" s="90">
        <f>ROUND(F135*(1+$K$4),2)</f>
        <v>0</v>
      </c>
      <c r="J135" s="90">
        <f>ROUND(G135*(1+$K$4),2)</f>
        <v>0</v>
      </c>
      <c r="K135" s="91">
        <f t="shared" si="19"/>
        <v>0</v>
      </c>
      <c r="L135" s="17"/>
    </row>
    <row r="136" spans="1:12" x14ac:dyDescent="0.2">
      <c r="A136" s="55"/>
      <c r="B136" s="57" t="s">
        <v>268</v>
      </c>
      <c r="C136" s="42" t="s">
        <v>241</v>
      </c>
      <c r="D136" s="43"/>
      <c r="E136" s="43"/>
      <c r="F136" s="88"/>
      <c r="G136" s="90"/>
      <c r="H136" s="89"/>
      <c r="I136" s="90"/>
      <c r="J136" s="90"/>
      <c r="K136" s="91"/>
      <c r="L136" s="17"/>
    </row>
    <row r="137" spans="1:12" x14ac:dyDescent="0.2">
      <c r="A137" s="55"/>
      <c r="B137" s="57" t="s">
        <v>269</v>
      </c>
      <c r="C137" s="42" t="s">
        <v>238</v>
      </c>
      <c r="D137" s="43">
        <v>2.2000000000000002</v>
      </c>
      <c r="E137" s="43" t="s">
        <v>20</v>
      </c>
      <c r="F137" s="179"/>
      <c r="G137" s="180"/>
      <c r="H137" s="89">
        <f>SUM(F137,G137)*D137</f>
        <v>0</v>
      </c>
      <c r="I137" s="90">
        <f t="shared" ref="I137:J140" si="32">ROUND(F137*(1+$K$4),2)</f>
        <v>0</v>
      </c>
      <c r="J137" s="90">
        <f t="shared" si="32"/>
        <v>0</v>
      </c>
      <c r="K137" s="91">
        <f t="shared" si="19"/>
        <v>0</v>
      </c>
      <c r="L137" s="17"/>
    </row>
    <row r="138" spans="1:12" ht="17.25" customHeight="1" x14ac:dyDescent="0.2">
      <c r="A138" s="55"/>
      <c r="B138" s="57" t="s">
        <v>270</v>
      </c>
      <c r="C138" s="42" t="s">
        <v>239</v>
      </c>
      <c r="D138" s="43">
        <v>1.07</v>
      </c>
      <c r="E138" s="43" t="s">
        <v>20</v>
      </c>
      <c r="F138" s="179"/>
      <c r="G138" s="180"/>
      <c r="H138" s="89">
        <f t="shared" ref="H138:H139" si="33">SUM(F138,G138)*D138</f>
        <v>0</v>
      </c>
      <c r="I138" s="90">
        <f t="shared" si="32"/>
        <v>0</v>
      </c>
      <c r="J138" s="90">
        <f t="shared" si="32"/>
        <v>0</v>
      </c>
      <c r="K138" s="91">
        <f t="shared" si="19"/>
        <v>0</v>
      </c>
      <c r="L138" s="17"/>
    </row>
    <row r="139" spans="1:12" ht="14.25" customHeight="1" x14ac:dyDescent="0.2">
      <c r="A139" s="55"/>
      <c r="B139" s="57" t="s">
        <v>271</v>
      </c>
      <c r="C139" s="42" t="s">
        <v>500</v>
      </c>
      <c r="D139" s="43">
        <v>2.9</v>
      </c>
      <c r="E139" s="43" t="s">
        <v>20</v>
      </c>
      <c r="F139" s="179"/>
      <c r="G139" s="180"/>
      <c r="H139" s="89">
        <f t="shared" si="33"/>
        <v>0</v>
      </c>
      <c r="I139" s="90">
        <f t="shared" si="32"/>
        <v>0</v>
      </c>
      <c r="J139" s="90">
        <f t="shared" si="32"/>
        <v>0</v>
      </c>
      <c r="K139" s="91">
        <f t="shared" si="19"/>
        <v>0</v>
      </c>
      <c r="L139" s="17"/>
    </row>
    <row r="140" spans="1:12" x14ac:dyDescent="0.2">
      <c r="A140" s="55"/>
      <c r="B140" s="57" t="s">
        <v>272</v>
      </c>
      <c r="C140" s="45" t="s">
        <v>240</v>
      </c>
      <c r="D140" s="43">
        <v>2.2000000000000002</v>
      </c>
      <c r="E140" s="43" t="s">
        <v>16</v>
      </c>
      <c r="F140" s="179"/>
      <c r="G140" s="179"/>
      <c r="H140" s="89">
        <f>SUM(F140,G140)*D140</f>
        <v>0</v>
      </c>
      <c r="I140" s="90">
        <f t="shared" si="32"/>
        <v>0</v>
      </c>
      <c r="J140" s="90">
        <f t="shared" si="32"/>
        <v>0</v>
      </c>
      <c r="K140" s="91">
        <f t="shared" si="19"/>
        <v>0</v>
      </c>
      <c r="L140" s="17"/>
    </row>
    <row r="141" spans="1:12" s="1" customFormat="1" x14ac:dyDescent="0.2">
      <c r="A141" s="60"/>
      <c r="B141" s="34" t="s">
        <v>830</v>
      </c>
      <c r="C141" s="69" t="s">
        <v>173</v>
      </c>
      <c r="D141" s="36"/>
      <c r="E141" s="36"/>
      <c r="F141" s="95"/>
      <c r="G141" s="94"/>
      <c r="H141" s="96"/>
      <c r="I141" s="90"/>
      <c r="J141" s="90"/>
      <c r="K141" s="91"/>
      <c r="L141" s="18"/>
    </row>
    <row r="142" spans="1:12" x14ac:dyDescent="0.2">
      <c r="A142" s="55"/>
      <c r="B142" s="59" t="s">
        <v>208</v>
      </c>
      <c r="C142" s="45" t="s">
        <v>102</v>
      </c>
      <c r="D142" s="44"/>
      <c r="E142" s="44"/>
      <c r="F142" s="92"/>
      <c r="G142" s="93"/>
      <c r="H142" s="89"/>
      <c r="I142" s="90"/>
      <c r="J142" s="90"/>
      <c r="K142" s="91"/>
      <c r="L142" s="17"/>
    </row>
    <row r="143" spans="1:12" x14ac:dyDescent="0.2">
      <c r="A143" s="55"/>
      <c r="B143" s="54" t="s">
        <v>209</v>
      </c>
      <c r="C143" s="45" t="s">
        <v>235</v>
      </c>
      <c r="D143" s="44">
        <v>4</v>
      </c>
      <c r="E143" s="63" t="s">
        <v>17</v>
      </c>
      <c r="F143" s="181"/>
      <c r="G143" s="90" t="s">
        <v>28</v>
      </c>
      <c r="H143" s="97">
        <f t="shared" ref="H143:H147" si="34">SUM(F143,G143)*D143</f>
        <v>0</v>
      </c>
      <c r="I143" s="90">
        <f>ROUND(F143*(1+$K$4),2)</f>
        <v>0</v>
      </c>
      <c r="J143" s="90" t="s">
        <v>28</v>
      </c>
      <c r="K143" s="91">
        <f t="shared" si="19"/>
        <v>0</v>
      </c>
      <c r="L143" s="17"/>
    </row>
    <row r="144" spans="1:12" x14ac:dyDescent="0.2">
      <c r="A144" s="55"/>
      <c r="B144" s="54" t="s">
        <v>210</v>
      </c>
      <c r="C144" s="45" t="s">
        <v>236</v>
      </c>
      <c r="D144" s="44">
        <v>8</v>
      </c>
      <c r="E144" s="63" t="s">
        <v>17</v>
      </c>
      <c r="F144" s="181"/>
      <c r="G144" s="90" t="s">
        <v>28</v>
      </c>
      <c r="H144" s="97">
        <f t="shared" si="34"/>
        <v>0</v>
      </c>
      <c r="I144" s="90">
        <f>ROUND(F144*(1+$K$4),2)</f>
        <v>0</v>
      </c>
      <c r="J144" s="90" t="s">
        <v>28</v>
      </c>
      <c r="K144" s="91">
        <f t="shared" si="19"/>
        <v>0</v>
      </c>
      <c r="L144" s="17"/>
    </row>
    <row r="145" spans="1:12" x14ac:dyDescent="0.2">
      <c r="A145" s="55"/>
      <c r="B145" s="54" t="s">
        <v>211</v>
      </c>
      <c r="C145" s="45" t="s">
        <v>237</v>
      </c>
      <c r="D145" s="44">
        <v>4</v>
      </c>
      <c r="E145" s="63" t="s">
        <v>17</v>
      </c>
      <c r="F145" s="181"/>
      <c r="G145" s="90" t="s">
        <v>28</v>
      </c>
      <c r="H145" s="97">
        <f t="shared" si="34"/>
        <v>0</v>
      </c>
      <c r="I145" s="90">
        <f>ROUND(F145*(1+$K$4),2)</f>
        <v>0</v>
      </c>
      <c r="J145" s="90" t="s">
        <v>28</v>
      </c>
      <c r="K145" s="91">
        <f t="shared" si="19"/>
        <v>0</v>
      </c>
      <c r="L145" s="17"/>
    </row>
    <row r="146" spans="1:12" x14ac:dyDescent="0.2">
      <c r="A146" s="70"/>
      <c r="B146" s="54" t="s">
        <v>212</v>
      </c>
      <c r="C146" s="45" t="s">
        <v>234</v>
      </c>
      <c r="D146" s="44">
        <v>2</v>
      </c>
      <c r="E146" s="63" t="s">
        <v>17</v>
      </c>
      <c r="F146" s="181"/>
      <c r="G146" s="90" t="s">
        <v>28</v>
      </c>
      <c r="H146" s="97">
        <f t="shared" si="34"/>
        <v>0</v>
      </c>
      <c r="I146" s="90">
        <f>ROUND(F146*(1+$K$4),2)</f>
        <v>0</v>
      </c>
      <c r="J146" s="90" t="s">
        <v>28</v>
      </c>
      <c r="K146" s="91">
        <f t="shared" si="19"/>
        <v>0</v>
      </c>
      <c r="L146" s="17"/>
    </row>
    <row r="147" spans="1:12" x14ac:dyDescent="0.2">
      <c r="A147" s="70"/>
      <c r="B147" s="54" t="s">
        <v>213</v>
      </c>
      <c r="C147" s="45" t="s">
        <v>158</v>
      </c>
      <c r="D147" s="44">
        <v>13</v>
      </c>
      <c r="E147" s="63" t="s">
        <v>17</v>
      </c>
      <c r="F147" s="181"/>
      <c r="G147" s="90" t="s">
        <v>28</v>
      </c>
      <c r="H147" s="97">
        <f t="shared" si="34"/>
        <v>0</v>
      </c>
      <c r="I147" s="90">
        <f>ROUND(F147*(1+$K$4),2)</f>
        <v>0</v>
      </c>
      <c r="J147" s="90" t="s">
        <v>28</v>
      </c>
      <c r="K147" s="91">
        <f t="shared" ref="K147:K195" si="35">SUM(I147,J147)*D147</f>
        <v>0</v>
      </c>
      <c r="L147" s="17"/>
    </row>
    <row r="148" spans="1:12" s="1" customFormat="1" x14ac:dyDescent="0.2">
      <c r="A148" s="71"/>
      <c r="B148" s="35" t="s">
        <v>831</v>
      </c>
      <c r="C148" s="69" t="s">
        <v>6</v>
      </c>
      <c r="D148" s="50"/>
      <c r="E148" s="61"/>
      <c r="F148" s="95"/>
      <c r="G148" s="109"/>
      <c r="H148" s="96"/>
      <c r="I148" s="90"/>
      <c r="J148" s="90"/>
      <c r="K148" s="91"/>
      <c r="L148" s="18"/>
    </row>
    <row r="149" spans="1:12" x14ac:dyDescent="0.2">
      <c r="A149" s="70"/>
      <c r="B149" s="54" t="s">
        <v>214</v>
      </c>
      <c r="C149" s="58" t="s">
        <v>160</v>
      </c>
      <c r="D149" s="63"/>
      <c r="E149" s="63"/>
      <c r="F149" s="110"/>
      <c r="G149" s="102"/>
      <c r="H149" s="89"/>
      <c r="I149" s="90"/>
      <c r="J149" s="90"/>
      <c r="K149" s="91"/>
      <c r="L149" s="17"/>
    </row>
    <row r="150" spans="1:12" x14ac:dyDescent="0.2">
      <c r="A150" s="70"/>
      <c r="B150" s="54" t="s">
        <v>215</v>
      </c>
      <c r="C150" s="42" t="s">
        <v>161</v>
      </c>
      <c r="D150" s="44">
        <v>63</v>
      </c>
      <c r="E150" s="63" t="s">
        <v>17</v>
      </c>
      <c r="F150" s="179"/>
      <c r="G150" s="90" t="s">
        <v>28</v>
      </c>
      <c r="H150" s="89">
        <f>SUM(F150,G150)*D150</f>
        <v>0</v>
      </c>
      <c r="I150" s="90">
        <f>ROUND(F150*(1+$K$4),2)</f>
        <v>0</v>
      </c>
      <c r="J150" s="90" t="s">
        <v>28</v>
      </c>
      <c r="K150" s="91">
        <f t="shared" si="35"/>
        <v>0</v>
      </c>
      <c r="L150" s="17"/>
    </row>
    <row r="151" spans="1:12" x14ac:dyDescent="0.2">
      <c r="A151" s="70"/>
      <c r="B151" s="54" t="s">
        <v>216</v>
      </c>
      <c r="C151" s="58" t="s">
        <v>293</v>
      </c>
      <c r="D151" s="56"/>
      <c r="E151" s="64"/>
      <c r="F151" s="92"/>
      <c r="G151" s="93"/>
      <c r="H151" s="89"/>
      <c r="I151" s="90"/>
      <c r="J151" s="90"/>
      <c r="K151" s="91"/>
      <c r="L151" s="17"/>
    </row>
    <row r="152" spans="1:12" x14ac:dyDescent="0.2">
      <c r="A152" s="70"/>
      <c r="B152" s="54" t="s">
        <v>217</v>
      </c>
      <c r="C152" s="45" t="s">
        <v>106</v>
      </c>
      <c r="D152" s="44">
        <v>5</v>
      </c>
      <c r="E152" s="63" t="s">
        <v>17</v>
      </c>
      <c r="F152" s="179"/>
      <c r="G152" s="90" t="s">
        <v>28</v>
      </c>
      <c r="H152" s="89">
        <f>SUM(F152,G152)*D152</f>
        <v>0</v>
      </c>
      <c r="I152" s="90">
        <f>ROUND(F152*(1+$K$4),2)</f>
        <v>0</v>
      </c>
      <c r="J152" s="90" t="s">
        <v>28</v>
      </c>
      <c r="K152" s="91">
        <f t="shared" si="35"/>
        <v>0</v>
      </c>
      <c r="L152" s="17"/>
    </row>
    <row r="153" spans="1:12" x14ac:dyDescent="0.2">
      <c r="A153" s="70"/>
      <c r="B153" s="54" t="s">
        <v>218</v>
      </c>
      <c r="C153" s="45" t="s">
        <v>107</v>
      </c>
      <c r="D153" s="44">
        <v>2</v>
      </c>
      <c r="E153" s="63" t="s">
        <v>17</v>
      </c>
      <c r="F153" s="179"/>
      <c r="G153" s="90" t="s">
        <v>28</v>
      </c>
      <c r="H153" s="89">
        <f t="shared" ref="H153:H155" si="36">SUM(F153,G153)*D153</f>
        <v>0</v>
      </c>
      <c r="I153" s="90">
        <f>ROUND(F153*(1+$K$4),2)</f>
        <v>0</v>
      </c>
      <c r="J153" s="90" t="s">
        <v>28</v>
      </c>
      <c r="K153" s="91">
        <f t="shared" si="35"/>
        <v>0</v>
      </c>
      <c r="L153" s="17"/>
    </row>
    <row r="154" spans="1:12" x14ac:dyDescent="0.2">
      <c r="A154" s="70"/>
      <c r="B154" s="54" t="s">
        <v>219</v>
      </c>
      <c r="C154" s="45" t="s">
        <v>294</v>
      </c>
      <c r="D154" s="44">
        <v>2</v>
      </c>
      <c r="E154" s="63" t="s">
        <v>17</v>
      </c>
      <c r="F154" s="179"/>
      <c r="G154" s="90" t="s">
        <v>28</v>
      </c>
      <c r="H154" s="89">
        <f t="shared" si="36"/>
        <v>0</v>
      </c>
      <c r="I154" s="90">
        <f>ROUND(F154*(1+$K$4),2)</f>
        <v>0</v>
      </c>
      <c r="J154" s="90" t="s">
        <v>28</v>
      </c>
      <c r="K154" s="91">
        <f t="shared" si="35"/>
        <v>0</v>
      </c>
      <c r="L154" s="17"/>
    </row>
    <row r="155" spans="1:12" x14ac:dyDescent="0.2">
      <c r="A155" s="70"/>
      <c r="B155" s="54" t="s">
        <v>476</v>
      </c>
      <c r="C155" s="58" t="s">
        <v>159</v>
      </c>
      <c r="D155" s="44">
        <v>2</v>
      </c>
      <c r="E155" s="63" t="s">
        <v>17</v>
      </c>
      <c r="F155" s="179"/>
      <c r="G155" s="90" t="s">
        <v>28</v>
      </c>
      <c r="H155" s="89">
        <f t="shared" si="36"/>
        <v>0</v>
      </c>
      <c r="I155" s="90">
        <f>ROUND(F155*(1+$K$4),2)</f>
        <v>0</v>
      </c>
      <c r="J155" s="90" t="s">
        <v>28</v>
      </c>
      <c r="K155" s="91">
        <f t="shared" si="35"/>
        <v>0</v>
      </c>
      <c r="L155" s="17"/>
    </row>
    <row r="156" spans="1:12" x14ac:dyDescent="0.2">
      <c r="A156" s="70"/>
      <c r="B156" s="54" t="s">
        <v>220</v>
      </c>
      <c r="C156" s="58" t="s">
        <v>482</v>
      </c>
      <c r="D156" s="44"/>
      <c r="E156" s="56"/>
      <c r="F156" s="101"/>
      <c r="G156" s="111"/>
      <c r="H156" s="105"/>
      <c r="I156" s="90"/>
      <c r="J156" s="90"/>
      <c r="K156" s="91"/>
      <c r="L156" s="17"/>
    </row>
    <row r="157" spans="1:12" x14ac:dyDescent="0.2">
      <c r="A157" s="70"/>
      <c r="B157" s="54" t="s">
        <v>807</v>
      </c>
      <c r="C157" s="58" t="s">
        <v>117</v>
      </c>
      <c r="D157" s="44">
        <v>3</v>
      </c>
      <c r="E157" s="56" t="s">
        <v>17</v>
      </c>
      <c r="F157" s="181"/>
      <c r="G157" s="90" t="s">
        <v>28</v>
      </c>
      <c r="H157" s="98">
        <f>SUM(F157,G157)*D157</f>
        <v>0</v>
      </c>
      <c r="I157" s="90">
        <f>ROUND(F157*(1+$K$4),2)</f>
        <v>0</v>
      </c>
      <c r="J157" s="90" t="s">
        <v>28</v>
      </c>
      <c r="K157" s="91">
        <f t="shared" si="35"/>
        <v>0</v>
      </c>
      <c r="L157" s="17"/>
    </row>
    <row r="158" spans="1:12" x14ac:dyDescent="0.2">
      <c r="A158" s="70"/>
      <c r="B158" s="54" t="s">
        <v>808</v>
      </c>
      <c r="C158" s="64" t="s">
        <v>118</v>
      </c>
      <c r="D158" s="44">
        <v>3</v>
      </c>
      <c r="E158" s="56" t="s">
        <v>17</v>
      </c>
      <c r="F158" s="181"/>
      <c r="G158" s="181"/>
      <c r="H158" s="98">
        <f>SUM(F158,G158)*D158</f>
        <v>0</v>
      </c>
      <c r="I158" s="90">
        <f>ROUND(F158*(1+$K$4),2)</f>
        <v>0</v>
      </c>
      <c r="J158" s="90">
        <f>ROUND(G158*(1+$K$4),2)</f>
        <v>0</v>
      </c>
      <c r="K158" s="91">
        <f t="shared" si="35"/>
        <v>0</v>
      </c>
      <c r="L158" s="17"/>
    </row>
    <row r="159" spans="1:12" x14ac:dyDescent="0.2">
      <c r="A159" s="70"/>
      <c r="B159" s="54" t="s">
        <v>221</v>
      </c>
      <c r="C159" s="42" t="s">
        <v>135</v>
      </c>
      <c r="D159" s="43">
        <v>155</v>
      </c>
      <c r="E159" s="63" t="s">
        <v>16</v>
      </c>
      <c r="F159" s="181"/>
      <c r="G159" s="181"/>
      <c r="H159" s="89">
        <f>SUM(F159,G159)*D159</f>
        <v>0</v>
      </c>
      <c r="I159" s="90">
        <f>ROUND(F159*(1+$K$4),2)</f>
        <v>0</v>
      </c>
      <c r="J159" s="90">
        <f>ROUND(G159*(1+$K$4),2)</f>
        <v>0</v>
      </c>
      <c r="K159" s="91">
        <f t="shared" si="35"/>
        <v>0</v>
      </c>
      <c r="L159" s="17"/>
    </row>
    <row r="160" spans="1:12" x14ac:dyDescent="0.2">
      <c r="A160" s="70"/>
      <c r="B160" s="54" t="s">
        <v>222</v>
      </c>
      <c r="C160" s="64" t="s">
        <v>114</v>
      </c>
      <c r="D160" s="44">
        <v>200</v>
      </c>
      <c r="E160" s="56" t="s">
        <v>16</v>
      </c>
      <c r="F160" s="181"/>
      <c r="G160" s="181"/>
      <c r="H160" s="89">
        <f>SUM(F160,G160)*D160</f>
        <v>0</v>
      </c>
      <c r="I160" s="90">
        <f>ROUND(F160*(1+$K$4),2)</f>
        <v>0</v>
      </c>
      <c r="J160" s="90">
        <f>ROUND(G160*(1+$K$4),2)</f>
        <v>0</v>
      </c>
      <c r="K160" s="91">
        <f t="shared" si="35"/>
        <v>0</v>
      </c>
      <c r="L160" s="17"/>
    </row>
    <row r="161" spans="1:12" ht="25.5" x14ac:dyDescent="0.2">
      <c r="A161" s="70"/>
      <c r="B161" s="54" t="s">
        <v>223</v>
      </c>
      <c r="C161" s="45" t="s">
        <v>136</v>
      </c>
      <c r="D161" s="44">
        <v>1</v>
      </c>
      <c r="E161" s="63" t="s">
        <v>40</v>
      </c>
      <c r="F161" s="90" t="s">
        <v>28</v>
      </c>
      <c r="G161" s="179"/>
      <c r="H161" s="89">
        <f t="shared" ref="H161" si="37">SUM(F161,G161)*D161</f>
        <v>0</v>
      </c>
      <c r="I161" s="90" t="s">
        <v>28</v>
      </c>
      <c r="J161" s="90">
        <f>ROUND(G161*(1+$K$4),2)</f>
        <v>0</v>
      </c>
      <c r="K161" s="91">
        <f t="shared" si="35"/>
        <v>0</v>
      </c>
      <c r="L161" s="17"/>
    </row>
    <row r="162" spans="1:12" s="1" customFormat="1" x14ac:dyDescent="0.2">
      <c r="A162" s="71"/>
      <c r="B162" s="48" t="s">
        <v>844</v>
      </c>
      <c r="C162" s="49" t="s">
        <v>59</v>
      </c>
      <c r="D162" s="50"/>
      <c r="E162" s="50"/>
      <c r="F162" s="95"/>
      <c r="G162" s="95"/>
      <c r="H162" s="96"/>
      <c r="I162" s="90"/>
      <c r="J162" s="90"/>
      <c r="K162" s="91"/>
      <c r="L162" s="18"/>
    </row>
    <row r="163" spans="1:12" x14ac:dyDescent="0.2">
      <c r="A163" s="70"/>
      <c r="B163" s="42" t="s">
        <v>174</v>
      </c>
      <c r="C163" s="42" t="s">
        <v>60</v>
      </c>
      <c r="D163" s="44">
        <v>900</v>
      </c>
      <c r="E163" s="44" t="s">
        <v>16</v>
      </c>
      <c r="F163" s="181"/>
      <c r="G163" s="181"/>
      <c r="H163" s="89">
        <f>SUM(F163,G163)*D163</f>
        <v>0</v>
      </c>
      <c r="I163" s="90">
        <f t="shared" ref="I163:J165" si="38">ROUND(F163*(1+$K$4),2)</f>
        <v>0</v>
      </c>
      <c r="J163" s="90">
        <f t="shared" si="38"/>
        <v>0</v>
      </c>
      <c r="K163" s="91">
        <f t="shared" si="35"/>
        <v>0</v>
      </c>
      <c r="L163" s="17"/>
    </row>
    <row r="164" spans="1:12" x14ac:dyDescent="0.2">
      <c r="A164" s="72"/>
      <c r="B164" s="42" t="s">
        <v>175</v>
      </c>
      <c r="C164" s="54" t="s">
        <v>61</v>
      </c>
      <c r="D164" s="44">
        <v>900</v>
      </c>
      <c r="E164" s="56" t="s">
        <v>16</v>
      </c>
      <c r="F164" s="181"/>
      <c r="G164" s="181"/>
      <c r="H164" s="89">
        <f>SUM(F164,G164)*D164</f>
        <v>0</v>
      </c>
      <c r="I164" s="90">
        <f t="shared" si="38"/>
        <v>0</v>
      </c>
      <c r="J164" s="90">
        <f t="shared" si="38"/>
        <v>0</v>
      </c>
      <c r="K164" s="91">
        <f t="shared" si="35"/>
        <v>0</v>
      </c>
      <c r="L164" s="17"/>
    </row>
    <row r="165" spans="1:12" x14ac:dyDescent="0.2">
      <c r="A165" s="70"/>
      <c r="B165" s="42" t="s">
        <v>176</v>
      </c>
      <c r="C165" s="54" t="s">
        <v>126</v>
      </c>
      <c r="D165" s="44">
        <v>170</v>
      </c>
      <c r="E165" s="56" t="s">
        <v>16</v>
      </c>
      <c r="F165" s="181"/>
      <c r="G165" s="181"/>
      <c r="H165" s="98">
        <f>SUM(F165,G165)*D165</f>
        <v>0</v>
      </c>
      <c r="I165" s="90">
        <f t="shared" si="38"/>
        <v>0</v>
      </c>
      <c r="J165" s="90">
        <f t="shared" si="38"/>
        <v>0</v>
      </c>
      <c r="K165" s="91">
        <f t="shared" si="35"/>
        <v>0</v>
      </c>
      <c r="L165" s="17"/>
    </row>
    <row r="166" spans="1:12" s="6" customFormat="1" x14ac:dyDescent="0.2">
      <c r="A166" s="53"/>
      <c r="B166" s="34" t="s">
        <v>19</v>
      </c>
      <c r="C166" s="73" t="s">
        <v>64</v>
      </c>
      <c r="D166" s="74"/>
      <c r="E166" s="74"/>
      <c r="F166" s="112"/>
      <c r="G166" s="112"/>
      <c r="H166" s="113"/>
      <c r="I166" s="112"/>
      <c r="J166" s="112"/>
      <c r="K166" s="114"/>
      <c r="L166" s="15"/>
    </row>
    <row r="167" spans="1:12" s="6" customFormat="1" x14ac:dyDescent="0.2">
      <c r="A167" s="53"/>
      <c r="B167" s="34" t="s">
        <v>15</v>
      </c>
      <c r="C167" s="69" t="s">
        <v>232</v>
      </c>
      <c r="D167" s="36"/>
      <c r="E167" s="36"/>
      <c r="F167" s="104"/>
      <c r="G167" s="104"/>
      <c r="H167" s="107"/>
      <c r="I167" s="102"/>
      <c r="J167" s="102"/>
      <c r="K167" s="103"/>
      <c r="L167" s="15"/>
    </row>
    <row r="168" spans="1:12" s="8" customFormat="1" x14ac:dyDescent="0.2">
      <c r="A168" s="33"/>
      <c r="B168" s="57" t="s">
        <v>7</v>
      </c>
      <c r="C168" s="64" t="s">
        <v>127</v>
      </c>
      <c r="D168" s="56">
        <v>1</v>
      </c>
      <c r="E168" s="56" t="s">
        <v>17</v>
      </c>
      <c r="F168" s="185"/>
      <c r="G168" s="185"/>
      <c r="H168" s="105">
        <f>SUM(F168,G168)*D168</f>
        <v>0</v>
      </c>
      <c r="I168" s="102">
        <f t="shared" ref="I168:J170" si="39">ROUND(F168*(1+$K$4),2)</f>
        <v>0</v>
      </c>
      <c r="J168" s="102">
        <f t="shared" si="39"/>
        <v>0</v>
      </c>
      <c r="K168" s="103">
        <f t="shared" si="35"/>
        <v>0</v>
      </c>
      <c r="L168" s="14"/>
    </row>
    <row r="169" spans="1:12" s="6" customFormat="1" x14ac:dyDescent="0.2">
      <c r="A169" s="53"/>
      <c r="B169" s="57" t="s">
        <v>22</v>
      </c>
      <c r="C169" s="57" t="s">
        <v>119</v>
      </c>
      <c r="D169" s="56">
        <v>1</v>
      </c>
      <c r="E169" s="56" t="s">
        <v>17</v>
      </c>
      <c r="F169" s="185"/>
      <c r="G169" s="185"/>
      <c r="H169" s="105">
        <f t="shared" ref="H169:H170" si="40">SUM(F169,G169)*D169</f>
        <v>0</v>
      </c>
      <c r="I169" s="102">
        <f t="shared" si="39"/>
        <v>0</v>
      </c>
      <c r="J169" s="102">
        <f t="shared" si="39"/>
        <v>0</v>
      </c>
      <c r="K169" s="103">
        <f t="shared" si="35"/>
        <v>0</v>
      </c>
      <c r="L169" s="15"/>
    </row>
    <row r="170" spans="1:12" s="6" customFormat="1" x14ac:dyDescent="0.2">
      <c r="A170" s="53"/>
      <c r="B170" s="57" t="s">
        <v>23</v>
      </c>
      <c r="C170" s="57" t="s">
        <v>120</v>
      </c>
      <c r="D170" s="56">
        <v>3</v>
      </c>
      <c r="E170" s="56" t="s">
        <v>17</v>
      </c>
      <c r="F170" s="185"/>
      <c r="G170" s="185"/>
      <c r="H170" s="105">
        <f t="shared" si="40"/>
        <v>0</v>
      </c>
      <c r="I170" s="102">
        <f t="shared" si="39"/>
        <v>0</v>
      </c>
      <c r="J170" s="102">
        <f t="shared" si="39"/>
        <v>0</v>
      </c>
      <c r="K170" s="103">
        <f t="shared" si="35"/>
        <v>0</v>
      </c>
      <c r="L170" s="15"/>
    </row>
    <row r="171" spans="1:12" s="8" customFormat="1" x14ac:dyDescent="0.2">
      <c r="A171" s="33"/>
      <c r="B171" s="34" t="s">
        <v>819</v>
      </c>
      <c r="C171" s="35" t="s">
        <v>70</v>
      </c>
      <c r="D171" s="36"/>
      <c r="E171" s="36"/>
      <c r="F171" s="115"/>
      <c r="G171" s="115"/>
      <c r="H171" s="107"/>
      <c r="I171" s="102"/>
      <c r="J171" s="102"/>
      <c r="K171" s="103"/>
      <c r="L171" s="14"/>
    </row>
    <row r="172" spans="1:12" s="8" customFormat="1" x14ac:dyDescent="0.2">
      <c r="A172" s="33"/>
      <c r="B172" s="54" t="s">
        <v>21</v>
      </c>
      <c r="C172" s="54" t="s">
        <v>501</v>
      </c>
      <c r="D172" s="63">
        <v>75</v>
      </c>
      <c r="E172" s="63" t="s">
        <v>20</v>
      </c>
      <c r="F172" s="186"/>
      <c r="G172" s="186"/>
      <c r="H172" s="97">
        <f>SUM(F172:G172)*D172</f>
        <v>0</v>
      </c>
      <c r="I172" s="102">
        <f>ROUND(F172*(1+$K$4),2)</f>
        <v>0</v>
      </c>
      <c r="J172" s="102">
        <f>ROUND(G172*(1+$K$4),2)</f>
        <v>0</v>
      </c>
      <c r="K172" s="103">
        <f t="shared" si="35"/>
        <v>0</v>
      </c>
      <c r="L172" s="14"/>
    </row>
    <row r="173" spans="1:12" s="8" customFormat="1" x14ac:dyDescent="0.2">
      <c r="A173" s="33"/>
      <c r="B173" s="54" t="s">
        <v>25</v>
      </c>
      <c r="C173" s="54" t="s">
        <v>502</v>
      </c>
      <c r="D173" s="63"/>
      <c r="E173" s="75"/>
      <c r="F173" s="102"/>
      <c r="G173" s="102"/>
      <c r="H173" s="97"/>
      <c r="I173" s="102"/>
      <c r="J173" s="102"/>
      <c r="K173" s="103"/>
      <c r="L173" s="14"/>
    </row>
    <row r="174" spans="1:12" s="8" customFormat="1" x14ac:dyDescent="0.2">
      <c r="A174" s="33"/>
      <c r="B174" s="54" t="s">
        <v>47</v>
      </c>
      <c r="C174" s="54" t="s">
        <v>504</v>
      </c>
      <c r="D174" s="63">
        <v>12</v>
      </c>
      <c r="E174" s="75" t="s">
        <v>505</v>
      </c>
      <c r="F174" s="186"/>
      <c r="G174" s="186"/>
      <c r="H174" s="97">
        <f t="shared" ref="H174:H185" si="41">SUM(F174:G174)*D174</f>
        <v>0</v>
      </c>
      <c r="I174" s="102">
        <f>ROUND(F174*(1+$K$4),2)</f>
        <v>0</v>
      </c>
      <c r="J174" s="102">
        <f>ROUND(G174*(1+$K$4),2)</f>
        <v>0</v>
      </c>
      <c r="K174" s="103">
        <f t="shared" si="35"/>
        <v>0</v>
      </c>
      <c r="L174" s="14"/>
    </row>
    <row r="175" spans="1:12" s="8" customFormat="1" x14ac:dyDescent="0.2">
      <c r="A175" s="33"/>
      <c r="B175" s="54" t="s">
        <v>29</v>
      </c>
      <c r="C175" s="54" t="s">
        <v>506</v>
      </c>
      <c r="D175" s="63"/>
      <c r="E175" s="75"/>
      <c r="F175" s="102"/>
      <c r="G175" s="102"/>
      <c r="H175" s="97"/>
      <c r="I175" s="102"/>
      <c r="J175" s="102"/>
      <c r="K175" s="103"/>
      <c r="L175" s="14"/>
    </row>
    <row r="176" spans="1:12" s="8" customFormat="1" x14ac:dyDescent="0.2">
      <c r="A176" s="33"/>
      <c r="B176" s="54" t="s">
        <v>71</v>
      </c>
      <c r="C176" s="54" t="s">
        <v>504</v>
      </c>
      <c r="D176" s="63">
        <v>3</v>
      </c>
      <c r="E176" s="75" t="s">
        <v>505</v>
      </c>
      <c r="F176" s="186"/>
      <c r="G176" s="186"/>
      <c r="H176" s="97">
        <f t="shared" si="41"/>
        <v>0</v>
      </c>
      <c r="I176" s="102">
        <f>ROUND(F176*(1+$K$4),2)</f>
        <v>0</v>
      </c>
      <c r="J176" s="102">
        <f>ROUND(G176*(1+$K$4),2)</f>
        <v>0</v>
      </c>
      <c r="K176" s="103">
        <f t="shared" si="35"/>
        <v>0</v>
      </c>
      <c r="L176" s="14"/>
    </row>
    <row r="177" spans="1:12" s="1" customFormat="1" x14ac:dyDescent="0.2">
      <c r="A177" s="76"/>
      <c r="B177" s="67" t="s">
        <v>67</v>
      </c>
      <c r="C177" s="57" t="s">
        <v>508</v>
      </c>
      <c r="D177" s="63">
        <v>1</v>
      </c>
      <c r="E177" s="75" t="s">
        <v>505</v>
      </c>
      <c r="F177" s="186"/>
      <c r="G177" s="186"/>
      <c r="H177" s="97">
        <f t="shared" si="41"/>
        <v>0</v>
      </c>
      <c r="I177" s="90">
        <f>ROUND(F177*(1+$K$4),2)</f>
        <v>0</v>
      </c>
      <c r="J177" s="90">
        <f>ROUND(G177*(1+$K$4),2)</f>
        <v>0</v>
      </c>
      <c r="K177" s="91">
        <f t="shared" si="35"/>
        <v>0</v>
      </c>
      <c r="L177" s="18"/>
    </row>
    <row r="178" spans="1:12" s="1" customFormat="1" x14ac:dyDescent="0.2">
      <c r="A178" s="76"/>
      <c r="B178" s="34" t="s">
        <v>820</v>
      </c>
      <c r="C178" s="35" t="s">
        <v>509</v>
      </c>
      <c r="D178" s="36"/>
      <c r="E178" s="36"/>
      <c r="F178" s="116"/>
      <c r="G178" s="116"/>
      <c r="H178" s="99"/>
      <c r="I178" s="90"/>
      <c r="J178" s="90"/>
      <c r="K178" s="91"/>
      <c r="L178" s="18"/>
    </row>
    <row r="179" spans="1:12" s="1" customFormat="1" x14ac:dyDescent="0.2">
      <c r="A179" s="76"/>
      <c r="B179" s="57" t="s">
        <v>32</v>
      </c>
      <c r="C179" s="54" t="s">
        <v>510</v>
      </c>
      <c r="D179" s="56"/>
      <c r="E179" s="56"/>
      <c r="F179" s="102"/>
      <c r="G179" s="102"/>
      <c r="H179" s="97"/>
      <c r="I179" s="90"/>
      <c r="J179" s="90"/>
      <c r="K179" s="91"/>
      <c r="L179" s="18"/>
    </row>
    <row r="180" spans="1:12" s="1" customFormat="1" x14ac:dyDescent="0.2">
      <c r="A180" s="76"/>
      <c r="B180" s="57" t="s">
        <v>523</v>
      </c>
      <c r="C180" s="45" t="s">
        <v>511</v>
      </c>
      <c r="D180" s="56">
        <v>3</v>
      </c>
      <c r="E180" s="56" t="s">
        <v>20</v>
      </c>
      <c r="F180" s="186"/>
      <c r="G180" s="186"/>
      <c r="H180" s="97">
        <f t="shared" si="41"/>
        <v>0</v>
      </c>
      <c r="I180" s="90">
        <f>ROUND(F180*(1+$K$4),2)</f>
        <v>0</v>
      </c>
      <c r="J180" s="90">
        <f>ROUND(G180*(1+$K$4),2)</f>
        <v>0</v>
      </c>
      <c r="K180" s="91">
        <f t="shared" si="35"/>
        <v>0</v>
      </c>
      <c r="L180" s="18"/>
    </row>
    <row r="181" spans="1:12" s="1" customFormat="1" x14ac:dyDescent="0.2">
      <c r="A181" s="76"/>
      <c r="B181" s="57" t="s">
        <v>327</v>
      </c>
      <c r="C181" s="45" t="s">
        <v>512</v>
      </c>
      <c r="D181" s="56"/>
      <c r="E181" s="56"/>
      <c r="F181" s="102"/>
      <c r="G181" s="102"/>
      <c r="H181" s="97"/>
      <c r="I181" s="90"/>
      <c r="J181" s="90"/>
      <c r="K181" s="91"/>
      <c r="L181" s="18"/>
    </row>
    <row r="182" spans="1:12" x14ac:dyDescent="0.2">
      <c r="A182" s="77"/>
      <c r="B182" s="57" t="s">
        <v>503</v>
      </c>
      <c r="C182" s="45" t="s">
        <v>511</v>
      </c>
      <c r="D182" s="56">
        <v>1</v>
      </c>
      <c r="E182" s="56" t="s">
        <v>505</v>
      </c>
      <c r="F182" s="186"/>
      <c r="G182" s="186"/>
      <c r="H182" s="97">
        <f t="shared" si="41"/>
        <v>0</v>
      </c>
      <c r="I182" s="90">
        <f>ROUND(F182*(1+$K$4),2)</f>
        <v>0</v>
      </c>
      <c r="J182" s="90">
        <f>ROUND(G182*(1+$K$4),2)</f>
        <v>0</v>
      </c>
      <c r="K182" s="91">
        <f t="shared" si="35"/>
        <v>0</v>
      </c>
      <c r="L182" s="17"/>
    </row>
    <row r="183" spans="1:12" x14ac:dyDescent="0.2">
      <c r="A183" s="77"/>
      <c r="B183" s="57" t="s">
        <v>329</v>
      </c>
      <c r="C183" s="45" t="s">
        <v>514</v>
      </c>
      <c r="D183" s="56"/>
      <c r="E183" s="56"/>
      <c r="F183" s="102"/>
      <c r="G183" s="102"/>
      <c r="H183" s="97"/>
      <c r="I183" s="90"/>
      <c r="J183" s="90"/>
      <c r="K183" s="91"/>
      <c r="L183" s="17"/>
    </row>
    <row r="184" spans="1:12" x14ac:dyDescent="0.2">
      <c r="A184" s="77"/>
      <c r="B184" s="57" t="s">
        <v>507</v>
      </c>
      <c r="C184" s="45" t="s">
        <v>516</v>
      </c>
      <c r="D184" s="56">
        <v>3</v>
      </c>
      <c r="E184" s="56" t="s">
        <v>505</v>
      </c>
      <c r="F184" s="186"/>
      <c r="G184" s="186"/>
      <c r="H184" s="97">
        <f t="shared" si="41"/>
        <v>0</v>
      </c>
      <c r="I184" s="90">
        <f>ROUND(F184*(1+$K$4),2)</f>
        <v>0</v>
      </c>
      <c r="J184" s="90">
        <f>ROUND(G184*(1+$K$4),2)</f>
        <v>0</v>
      </c>
      <c r="K184" s="91">
        <f t="shared" si="35"/>
        <v>0</v>
      </c>
      <c r="L184" s="17"/>
    </row>
    <row r="185" spans="1:12" x14ac:dyDescent="0.2">
      <c r="A185" s="77"/>
      <c r="B185" s="54" t="s">
        <v>331</v>
      </c>
      <c r="C185" s="54" t="s">
        <v>517</v>
      </c>
      <c r="D185" s="63">
        <v>3</v>
      </c>
      <c r="E185" s="75" t="s">
        <v>505</v>
      </c>
      <c r="F185" s="186"/>
      <c r="G185" s="186"/>
      <c r="H185" s="97">
        <f t="shared" si="41"/>
        <v>0</v>
      </c>
      <c r="I185" s="90">
        <f>ROUND(F185*(1+$K$4),2)</f>
        <v>0</v>
      </c>
      <c r="J185" s="90">
        <f>ROUND(G185*(1+$K$4),2)</f>
        <v>0</v>
      </c>
      <c r="K185" s="91">
        <f t="shared" si="35"/>
        <v>0</v>
      </c>
      <c r="L185" s="17"/>
    </row>
    <row r="186" spans="1:12" s="1" customFormat="1" x14ac:dyDescent="0.2">
      <c r="A186" s="76"/>
      <c r="B186" s="34" t="s">
        <v>821</v>
      </c>
      <c r="C186" s="35" t="s">
        <v>518</v>
      </c>
      <c r="D186" s="36"/>
      <c r="E186" s="78"/>
      <c r="F186" s="115"/>
      <c r="G186" s="115"/>
      <c r="H186" s="107"/>
      <c r="I186" s="90"/>
      <c r="J186" s="90"/>
      <c r="K186" s="91"/>
      <c r="L186" s="18"/>
    </row>
    <row r="187" spans="1:12" x14ac:dyDescent="0.2">
      <c r="A187" s="77"/>
      <c r="B187" s="67" t="s">
        <v>33</v>
      </c>
      <c r="C187" s="67" t="s">
        <v>519</v>
      </c>
      <c r="D187" s="63"/>
      <c r="E187" s="79"/>
      <c r="F187" s="102"/>
      <c r="G187" s="102"/>
      <c r="H187" s="97"/>
      <c r="I187" s="90"/>
      <c r="J187" s="90"/>
      <c r="K187" s="91"/>
      <c r="L187" s="17"/>
    </row>
    <row r="188" spans="1:12" x14ac:dyDescent="0.2">
      <c r="A188" s="77"/>
      <c r="B188" s="67" t="s">
        <v>524</v>
      </c>
      <c r="C188" s="67" t="s">
        <v>504</v>
      </c>
      <c r="D188" s="63">
        <v>96</v>
      </c>
      <c r="E188" s="79" t="s">
        <v>20</v>
      </c>
      <c r="F188" s="186"/>
      <c r="G188" s="186"/>
      <c r="H188" s="97">
        <f>SUM(F188:G188)*D188</f>
        <v>0</v>
      </c>
      <c r="I188" s="90">
        <f>ROUND(F188*(1+$K$4),2)</f>
        <v>0</v>
      </c>
      <c r="J188" s="90">
        <f>ROUND(G188*(1+$K$4),2)</f>
        <v>0</v>
      </c>
      <c r="K188" s="91">
        <f t="shared" si="35"/>
        <v>0</v>
      </c>
      <c r="L188" s="17"/>
    </row>
    <row r="189" spans="1:12" x14ac:dyDescent="0.2">
      <c r="A189" s="77"/>
      <c r="B189" s="67" t="s">
        <v>76</v>
      </c>
      <c r="C189" s="54" t="s">
        <v>520</v>
      </c>
      <c r="D189" s="63"/>
      <c r="E189" s="75"/>
      <c r="F189" s="102"/>
      <c r="G189" s="102"/>
      <c r="H189" s="97"/>
      <c r="I189" s="90"/>
      <c r="J189" s="90"/>
      <c r="K189" s="91"/>
      <c r="L189" s="17"/>
    </row>
    <row r="190" spans="1:12" x14ac:dyDescent="0.2">
      <c r="A190" s="77"/>
      <c r="B190" s="67" t="s">
        <v>513</v>
      </c>
      <c r="C190" s="54" t="s">
        <v>504</v>
      </c>
      <c r="D190" s="63">
        <v>15</v>
      </c>
      <c r="E190" s="75" t="s">
        <v>505</v>
      </c>
      <c r="F190" s="186"/>
      <c r="G190" s="186"/>
      <c r="H190" s="97">
        <f>SUM(F190:G190)*D190</f>
        <v>0</v>
      </c>
      <c r="I190" s="90">
        <f>ROUND(F190*(1+$K$4),2)</f>
        <v>0</v>
      </c>
      <c r="J190" s="90">
        <f>ROUND(G190*(1+$K$4),2)</f>
        <v>0</v>
      </c>
      <c r="K190" s="91">
        <f t="shared" si="35"/>
        <v>0</v>
      </c>
      <c r="L190" s="17"/>
    </row>
    <row r="191" spans="1:12" x14ac:dyDescent="0.2">
      <c r="A191" s="77"/>
      <c r="B191" s="67" t="s">
        <v>115</v>
      </c>
      <c r="C191" s="54" t="s">
        <v>521</v>
      </c>
      <c r="D191" s="63"/>
      <c r="E191" s="75"/>
      <c r="F191" s="102"/>
      <c r="G191" s="102"/>
      <c r="H191" s="97"/>
      <c r="I191" s="90"/>
      <c r="J191" s="90"/>
      <c r="K191" s="91"/>
      <c r="L191" s="17"/>
    </row>
    <row r="192" spans="1:12" s="1" customFormat="1" x14ac:dyDescent="0.2">
      <c r="A192" s="76"/>
      <c r="B192" s="67" t="s">
        <v>515</v>
      </c>
      <c r="C192" s="54" t="s">
        <v>504</v>
      </c>
      <c r="D192" s="63">
        <v>2</v>
      </c>
      <c r="E192" s="75" t="s">
        <v>505</v>
      </c>
      <c r="F192" s="186"/>
      <c r="G192" s="186"/>
      <c r="H192" s="97">
        <f>SUM(F192:G192)*D192</f>
        <v>0</v>
      </c>
      <c r="I192" s="90">
        <f>ROUND(F192*(1+$K$4),2)</f>
        <v>0</v>
      </c>
      <c r="J192" s="90">
        <f>ROUND(G192*(1+$K$4),2)</f>
        <v>0</v>
      </c>
      <c r="K192" s="91">
        <f t="shared" si="35"/>
        <v>0</v>
      </c>
      <c r="L192" s="18"/>
    </row>
    <row r="193" spans="1:12" x14ac:dyDescent="0.2">
      <c r="A193" s="77"/>
      <c r="B193" s="67" t="s">
        <v>116</v>
      </c>
      <c r="C193" s="54" t="s">
        <v>522</v>
      </c>
      <c r="D193" s="63"/>
      <c r="E193" s="75"/>
      <c r="F193" s="102"/>
      <c r="G193" s="102"/>
      <c r="H193" s="97"/>
      <c r="I193" s="90"/>
      <c r="J193" s="90"/>
      <c r="K193" s="91"/>
      <c r="L193" s="17"/>
    </row>
    <row r="194" spans="1:12" x14ac:dyDescent="0.2">
      <c r="A194" s="77"/>
      <c r="B194" s="67" t="s">
        <v>525</v>
      </c>
      <c r="C194" s="54" t="s">
        <v>504</v>
      </c>
      <c r="D194" s="63">
        <v>8</v>
      </c>
      <c r="E194" s="75" t="s">
        <v>505</v>
      </c>
      <c r="F194" s="186"/>
      <c r="G194" s="186"/>
      <c r="H194" s="97">
        <f>SUM(F194:G194)*D194</f>
        <v>0</v>
      </c>
      <c r="I194" s="90">
        <f>ROUND(F194*(1+$K$4),2)</f>
        <v>0</v>
      </c>
      <c r="J194" s="90">
        <f>ROUND(G194*(1+$K$4),2)</f>
        <v>0</v>
      </c>
      <c r="K194" s="91">
        <f t="shared" si="35"/>
        <v>0</v>
      </c>
      <c r="L194" s="17"/>
    </row>
    <row r="195" spans="1:12" ht="17.25" customHeight="1" x14ac:dyDescent="0.2">
      <c r="A195" s="77"/>
      <c r="B195" s="54" t="s">
        <v>384</v>
      </c>
      <c r="C195" s="54" t="s">
        <v>526</v>
      </c>
      <c r="D195" s="63">
        <v>3</v>
      </c>
      <c r="E195" s="75" t="s">
        <v>505</v>
      </c>
      <c r="F195" s="186"/>
      <c r="G195" s="186"/>
      <c r="H195" s="97">
        <f>SUM(F195:G195)*D195</f>
        <v>0</v>
      </c>
      <c r="I195" s="90">
        <f>ROUND(F195*(1+$K$4),2)</f>
        <v>0</v>
      </c>
      <c r="J195" s="90">
        <f>ROUND(G195*(1+$K$4),2)</f>
        <v>0</v>
      </c>
      <c r="K195" s="91">
        <f t="shared" si="35"/>
        <v>0</v>
      </c>
      <c r="L195" s="17"/>
    </row>
    <row r="196" spans="1:12" ht="15" customHeight="1" x14ac:dyDescent="0.2">
      <c r="A196" s="24"/>
      <c r="B196" s="169" t="s">
        <v>834</v>
      </c>
      <c r="C196" s="170"/>
      <c r="D196" s="170"/>
      <c r="E196" s="171"/>
      <c r="F196" s="117">
        <f>SUMPRODUCT(D17:D195,F17:F195)</f>
        <v>0</v>
      </c>
      <c r="G196" s="117">
        <f>SUMPRODUCT(D17:D195,G17:G195)</f>
        <v>0</v>
      </c>
      <c r="H196" s="118">
        <f>SUM(H17:H195)</f>
        <v>0</v>
      </c>
      <c r="I196" s="119">
        <f>SUMPRODUCT(D17:D195,I17:I195)</f>
        <v>0</v>
      </c>
      <c r="J196" s="119">
        <f>SUMPRODUCT(D17:D195,J17:J195)</f>
        <v>0</v>
      </c>
      <c r="K196" s="120">
        <f>SUM(K17:K195)</f>
        <v>0</v>
      </c>
      <c r="L196" s="17"/>
    </row>
    <row r="197" spans="1:12" x14ac:dyDescent="0.2">
      <c r="A197" s="80"/>
      <c r="B197" s="26" t="s">
        <v>27</v>
      </c>
      <c r="C197" s="81" t="s">
        <v>103</v>
      </c>
      <c r="D197" s="82"/>
      <c r="E197" s="82"/>
      <c r="F197" s="121"/>
      <c r="G197" s="121"/>
      <c r="H197" s="122"/>
      <c r="I197" s="123"/>
      <c r="J197" s="123"/>
      <c r="K197" s="124"/>
      <c r="L197" s="17"/>
    </row>
    <row r="198" spans="1:12" s="1" customFormat="1" x14ac:dyDescent="0.2">
      <c r="A198" s="76"/>
      <c r="B198" s="147" t="s">
        <v>15</v>
      </c>
      <c r="C198" s="148" t="s">
        <v>527</v>
      </c>
      <c r="D198" s="56"/>
      <c r="E198" s="66"/>
      <c r="F198" s="101"/>
      <c r="G198" s="108"/>
      <c r="H198" s="125"/>
      <c r="I198" s="111"/>
      <c r="J198" s="126"/>
      <c r="K198" s="127"/>
      <c r="L198" s="18"/>
    </row>
    <row r="199" spans="1:12" ht="38.25" x14ac:dyDescent="0.2">
      <c r="A199" s="77"/>
      <c r="B199" s="59" t="s">
        <v>7</v>
      </c>
      <c r="C199" s="65" t="s">
        <v>528</v>
      </c>
      <c r="D199" s="56">
        <v>1</v>
      </c>
      <c r="E199" s="66" t="s">
        <v>17</v>
      </c>
      <c r="F199" s="185"/>
      <c r="G199" s="187"/>
      <c r="H199" s="97">
        <f>SUM(F199:G199)*D199</f>
        <v>0</v>
      </c>
      <c r="I199" s="90">
        <f t="shared" ref="I199:J201" si="42">ROUND(F199*(1+$K$4),2)</f>
        <v>0</v>
      </c>
      <c r="J199" s="90">
        <f t="shared" si="42"/>
        <v>0</v>
      </c>
      <c r="K199" s="128">
        <f>(I199+J199)*D199</f>
        <v>0</v>
      </c>
      <c r="L199" s="17"/>
    </row>
    <row r="200" spans="1:12" ht="38.25" x14ac:dyDescent="0.2">
      <c r="A200" s="77"/>
      <c r="B200" s="59" t="s">
        <v>22</v>
      </c>
      <c r="C200" s="65" t="s">
        <v>529</v>
      </c>
      <c r="D200" s="56">
        <v>1</v>
      </c>
      <c r="E200" s="66" t="s">
        <v>17</v>
      </c>
      <c r="F200" s="185"/>
      <c r="G200" s="187"/>
      <c r="H200" s="97">
        <f t="shared" ref="H200:H263" si="43">SUM(F200:G200)*D200</f>
        <v>0</v>
      </c>
      <c r="I200" s="90">
        <f t="shared" si="42"/>
        <v>0</v>
      </c>
      <c r="J200" s="90">
        <f t="shared" si="42"/>
        <v>0</v>
      </c>
      <c r="K200" s="128">
        <f t="shared" ref="K200:K263" si="44">(I200+J200)*D200</f>
        <v>0</v>
      </c>
      <c r="L200" s="17"/>
    </row>
    <row r="201" spans="1:12" ht="38.25" x14ac:dyDescent="0.2">
      <c r="A201" s="77"/>
      <c r="B201" s="59" t="s">
        <v>23</v>
      </c>
      <c r="C201" s="65" t="s">
        <v>530</v>
      </c>
      <c r="D201" s="56">
        <v>1</v>
      </c>
      <c r="E201" s="66" t="s">
        <v>17</v>
      </c>
      <c r="F201" s="185"/>
      <c r="G201" s="187"/>
      <c r="H201" s="97">
        <f t="shared" si="43"/>
        <v>0</v>
      </c>
      <c r="I201" s="90">
        <f t="shared" si="42"/>
        <v>0</v>
      </c>
      <c r="J201" s="90">
        <f t="shared" si="42"/>
        <v>0</v>
      </c>
      <c r="K201" s="128">
        <f t="shared" si="44"/>
        <v>0</v>
      </c>
      <c r="L201" s="17"/>
    </row>
    <row r="202" spans="1:12" x14ac:dyDescent="0.2">
      <c r="A202" s="77"/>
      <c r="B202" s="59" t="s">
        <v>24</v>
      </c>
      <c r="C202" s="65" t="s">
        <v>531</v>
      </c>
      <c r="D202" s="56"/>
      <c r="E202" s="66"/>
      <c r="F202" s="101"/>
      <c r="G202" s="108"/>
      <c r="H202" s="126"/>
      <c r="I202" s="111"/>
      <c r="J202" s="111"/>
      <c r="K202" s="128"/>
      <c r="L202" s="17"/>
    </row>
    <row r="203" spans="1:12" x14ac:dyDescent="0.2">
      <c r="A203" s="77"/>
      <c r="B203" s="59" t="s">
        <v>532</v>
      </c>
      <c r="C203" s="65" t="s">
        <v>533</v>
      </c>
      <c r="D203" s="56">
        <v>2</v>
      </c>
      <c r="E203" s="66" t="s">
        <v>17</v>
      </c>
      <c r="F203" s="185"/>
      <c r="G203" s="187"/>
      <c r="H203" s="97">
        <f t="shared" si="43"/>
        <v>0</v>
      </c>
      <c r="I203" s="90">
        <f t="shared" ref="I203:J207" si="45">ROUND(F203*(1+$K$4),2)</f>
        <v>0</v>
      </c>
      <c r="J203" s="90">
        <f t="shared" si="45"/>
        <v>0</v>
      </c>
      <c r="K203" s="128">
        <f t="shared" si="44"/>
        <v>0</v>
      </c>
      <c r="L203" s="17"/>
    </row>
    <row r="204" spans="1:12" x14ac:dyDescent="0.2">
      <c r="A204" s="77"/>
      <c r="B204" s="59" t="s">
        <v>534</v>
      </c>
      <c r="C204" s="65" t="s">
        <v>535</v>
      </c>
      <c r="D204" s="56">
        <v>1</v>
      </c>
      <c r="E204" s="66" t="s">
        <v>17</v>
      </c>
      <c r="F204" s="185"/>
      <c r="G204" s="187"/>
      <c r="H204" s="97">
        <f t="shared" si="43"/>
        <v>0</v>
      </c>
      <c r="I204" s="90">
        <f t="shared" si="45"/>
        <v>0</v>
      </c>
      <c r="J204" s="90">
        <f t="shared" si="45"/>
        <v>0</v>
      </c>
      <c r="K204" s="128">
        <f t="shared" si="44"/>
        <v>0</v>
      </c>
      <c r="L204" s="17"/>
    </row>
    <row r="205" spans="1:12" x14ac:dyDescent="0.2">
      <c r="A205" s="77"/>
      <c r="B205" s="59" t="s">
        <v>301</v>
      </c>
      <c r="C205" s="65" t="s">
        <v>536</v>
      </c>
      <c r="D205" s="56"/>
      <c r="E205" s="66"/>
      <c r="F205" s="101"/>
      <c r="G205" s="108"/>
      <c r="H205" s="126"/>
      <c r="I205" s="90">
        <f t="shared" si="45"/>
        <v>0</v>
      </c>
      <c r="J205" s="90">
        <f t="shared" si="45"/>
        <v>0</v>
      </c>
      <c r="K205" s="128"/>
      <c r="L205" s="17"/>
    </row>
    <row r="206" spans="1:12" x14ac:dyDescent="0.2">
      <c r="A206" s="77"/>
      <c r="B206" s="59" t="s">
        <v>537</v>
      </c>
      <c r="C206" s="65" t="s">
        <v>538</v>
      </c>
      <c r="D206" s="56">
        <v>3</v>
      </c>
      <c r="E206" s="66" t="s">
        <v>17</v>
      </c>
      <c r="F206" s="185"/>
      <c r="G206" s="187"/>
      <c r="H206" s="97">
        <f t="shared" si="43"/>
        <v>0</v>
      </c>
      <c r="I206" s="90">
        <f t="shared" si="45"/>
        <v>0</v>
      </c>
      <c r="J206" s="90">
        <f t="shared" si="45"/>
        <v>0</v>
      </c>
      <c r="K206" s="128">
        <f t="shared" si="44"/>
        <v>0</v>
      </c>
      <c r="L206" s="17"/>
    </row>
    <row r="207" spans="1:12" x14ac:dyDescent="0.2">
      <c r="A207" s="77"/>
      <c r="B207" s="59" t="s">
        <v>539</v>
      </c>
      <c r="C207" s="65" t="s">
        <v>540</v>
      </c>
      <c r="D207" s="56">
        <v>5</v>
      </c>
      <c r="E207" s="66" t="s">
        <v>17</v>
      </c>
      <c r="F207" s="185"/>
      <c r="G207" s="187"/>
      <c r="H207" s="97">
        <f t="shared" si="43"/>
        <v>0</v>
      </c>
      <c r="I207" s="90">
        <f t="shared" si="45"/>
        <v>0</v>
      </c>
      <c r="J207" s="90">
        <f t="shared" si="45"/>
        <v>0</v>
      </c>
      <c r="K207" s="128">
        <f t="shared" si="44"/>
        <v>0</v>
      </c>
      <c r="L207" s="17"/>
    </row>
    <row r="208" spans="1:12" x14ac:dyDescent="0.2">
      <c r="A208" s="77"/>
      <c r="B208" s="59" t="s">
        <v>303</v>
      </c>
      <c r="C208" s="65" t="s">
        <v>541</v>
      </c>
      <c r="D208" s="56"/>
      <c r="E208" s="66"/>
      <c r="F208" s="101"/>
      <c r="G208" s="108"/>
      <c r="H208" s="126"/>
      <c r="I208" s="90"/>
      <c r="J208" s="90"/>
      <c r="K208" s="128"/>
      <c r="L208" s="17"/>
    </row>
    <row r="209" spans="1:12" x14ac:dyDescent="0.2">
      <c r="A209" s="77"/>
      <c r="B209" s="59" t="s">
        <v>542</v>
      </c>
      <c r="C209" s="65" t="s">
        <v>543</v>
      </c>
      <c r="D209" s="56">
        <v>5</v>
      </c>
      <c r="E209" s="66" t="s">
        <v>17</v>
      </c>
      <c r="F209" s="185"/>
      <c r="G209" s="187"/>
      <c r="H209" s="97">
        <f t="shared" si="43"/>
        <v>0</v>
      </c>
      <c r="I209" s="90">
        <f t="shared" ref="I209:J212" si="46">ROUND(F209*(1+$K$4),2)</f>
        <v>0</v>
      </c>
      <c r="J209" s="90">
        <f t="shared" si="46"/>
        <v>0</v>
      </c>
      <c r="K209" s="128">
        <f t="shared" si="44"/>
        <v>0</v>
      </c>
      <c r="L209" s="17"/>
    </row>
    <row r="210" spans="1:12" x14ac:dyDescent="0.2">
      <c r="A210" s="77"/>
      <c r="B210" s="59" t="s">
        <v>544</v>
      </c>
      <c r="C210" s="65" t="s">
        <v>545</v>
      </c>
      <c r="D210" s="56">
        <v>10</v>
      </c>
      <c r="E210" s="66" t="s">
        <v>17</v>
      </c>
      <c r="F210" s="185"/>
      <c r="G210" s="187"/>
      <c r="H210" s="97">
        <f t="shared" si="43"/>
        <v>0</v>
      </c>
      <c r="I210" s="90">
        <f t="shared" si="46"/>
        <v>0</v>
      </c>
      <c r="J210" s="90">
        <f t="shared" si="46"/>
        <v>0</v>
      </c>
      <c r="K210" s="128">
        <f t="shared" si="44"/>
        <v>0</v>
      </c>
      <c r="L210" s="17"/>
    </row>
    <row r="211" spans="1:12" x14ac:dyDescent="0.2">
      <c r="A211" s="77"/>
      <c r="B211" s="59" t="s">
        <v>546</v>
      </c>
      <c r="C211" s="65" t="s">
        <v>547</v>
      </c>
      <c r="D211" s="56">
        <v>16</v>
      </c>
      <c r="E211" s="66" t="s">
        <v>17</v>
      </c>
      <c r="F211" s="185"/>
      <c r="G211" s="187"/>
      <c r="H211" s="97">
        <f t="shared" si="43"/>
        <v>0</v>
      </c>
      <c r="I211" s="90">
        <f t="shared" si="46"/>
        <v>0</v>
      </c>
      <c r="J211" s="90">
        <f t="shared" si="46"/>
        <v>0</v>
      </c>
      <c r="K211" s="128">
        <f t="shared" si="44"/>
        <v>0</v>
      </c>
      <c r="L211" s="17"/>
    </row>
    <row r="212" spans="1:12" x14ac:dyDescent="0.2">
      <c r="A212" s="77"/>
      <c r="B212" s="59" t="s">
        <v>548</v>
      </c>
      <c r="C212" s="65" t="s">
        <v>549</v>
      </c>
      <c r="D212" s="56">
        <v>5</v>
      </c>
      <c r="E212" s="66" t="s">
        <v>17</v>
      </c>
      <c r="F212" s="185"/>
      <c r="G212" s="187"/>
      <c r="H212" s="97">
        <f t="shared" si="43"/>
        <v>0</v>
      </c>
      <c r="I212" s="90">
        <f t="shared" si="46"/>
        <v>0</v>
      </c>
      <c r="J212" s="90">
        <f t="shared" si="46"/>
        <v>0</v>
      </c>
      <c r="K212" s="128">
        <f t="shared" si="44"/>
        <v>0</v>
      </c>
      <c r="L212" s="17"/>
    </row>
    <row r="213" spans="1:12" x14ac:dyDescent="0.2">
      <c r="A213" s="77"/>
      <c r="B213" s="59" t="s">
        <v>306</v>
      </c>
      <c r="C213" s="65" t="s">
        <v>550</v>
      </c>
      <c r="D213" s="56"/>
      <c r="E213" s="66"/>
      <c r="F213" s="101"/>
      <c r="G213" s="108"/>
      <c r="H213" s="126"/>
      <c r="I213" s="90"/>
      <c r="J213" s="90"/>
      <c r="K213" s="128"/>
      <c r="L213" s="17"/>
    </row>
    <row r="214" spans="1:12" x14ac:dyDescent="0.2">
      <c r="A214" s="77"/>
      <c r="B214" s="59" t="s">
        <v>551</v>
      </c>
      <c r="C214" s="65" t="s">
        <v>552</v>
      </c>
      <c r="D214" s="56">
        <v>8</v>
      </c>
      <c r="E214" s="66" t="s">
        <v>17</v>
      </c>
      <c r="F214" s="185"/>
      <c r="G214" s="187"/>
      <c r="H214" s="97">
        <f t="shared" si="43"/>
        <v>0</v>
      </c>
      <c r="I214" s="90">
        <f t="shared" ref="I214:I223" si="47">ROUND(F214*(1+$K$4),2)</f>
        <v>0</v>
      </c>
      <c r="J214" s="90">
        <f t="shared" ref="J214:J223" si="48">ROUND(G214*(1+$K$4),2)</f>
        <v>0</v>
      </c>
      <c r="K214" s="128">
        <f t="shared" si="44"/>
        <v>0</v>
      </c>
      <c r="L214" s="17"/>
    </row>
    <row r="215" spans="1:12" x14ac:dyDescent="0.2">
      <c r="A215" s="77"/>
      <c r="B215" s="59" t="s">
        <v>553</v>
      </c>
      <c r="C215" s="65" t="s">
        <v>554</v>
      </c>
      <c r="D215" s="56">
        <v>37</v>
      </c>
      <c r="E215" s="66" t="s">
        <v>17</v>
      </c>
      <c r="F215" s="185"/>
      <c r="G215" s="187"/>
      <c r="H215" s="97">
        <f t="shared" si="43"/>
        <v>0</v>
      </c>
      <c r="I215" s="90">
        <f t="shared" si="47"/>
        <v>0</v>
      </c>
      <c r="J215" s="90">
        <f t="shared" si="48"/>
        <v>0</v>
      </c>
      <c r="K215" s="128">
        <f t="shared" si="44"/>
        <v>0</v>
      </c>
      <c r="L215" s="17"/>
    </row>
    <row r="216" spans="1:12" x14ac:dyDescent="0.2">
      <c r="A216" s="77"/>
      <c r="B216" s="59" t="s">
        <v>555</v>
      </c>
      <c r="C216" s="65" t="s">
        <v>556</v>
      </c>
      <c r="D216" s="56">
        <v>2</v>
      </c>
      <c r="E216" s="66" t="s">
        <v>17</v>
      </c>
      <c r="F216" s="185"/>
      <c r="G216" s="187"/>
      <c r="H216" s="97">
        <f t="shared" si="43"/>
        <v>0</v>
      </c>
      <c r="I216" s="90">
        <f t="shared" si="47"/>
        <v>0</v>
      </c>
      <c r="J216" s="90">
        <f t="shared" si="48"/>
        <v>0</v>
      </c>
      <c r="K216" s="128">
        <f t="shared" si="44"/>
        <v>0</v>
      </c>
      <c r="L216" s="17"/>
    </row>
    <row r="217" spans="1:12" x14ac:dyDescent="0.2">
      <c r="A217" s="77"/>
      <c r="B217" s="59" t="s">
        <v>557</v>
      </c>
      <c r="C217" s="65" t="s">
        <v>558</v>
      </c>
      <c r="D217" s="56">
        <v>2</v>
      </c>
      <c r="E217" s="66" t="s">
        <v>17</v>
      </c>
      <c r="F217" s="185"/>
      <c r="G217" s="187"/>
      <c r="H217" s="97">
        <f t="shared" si="43"/>
        <v>0</v>
      </c>
      <c r="I217" s="90">
        <f t="shared" si="47"/>
        <v>0</v>
      </c>
      <c r="J217" s="90">
        <f t="shared" si="48"/>
        <v>0</v>
      </c>
      <c r="K217" s="128">
        <f t="shared" si="44"/>
        <v>0</v>
      </c>
      <c r="L217" s="17"/>
    </row>
    <row r="218" spans="1:12" x14ac:dyDescent="0.2">
      <c r="A218" s="77"/>
      <c r="B218" s="59" t="s">
        <v>308</v>
      </c>
      <c r="C218" s="65" t="s">
        <v>559</v>
      </c>
      <c r="D218" s="56">
        <v>8</v>
      </c>
      <c r="E218" s="66" t="s">
        <v>17</v>
      </c>
      <c r="F218" s="185"/>
      <c r="G218" s="187"/>
      <c r="H218" s="97">
        <f t="shared" si="43"/>
        <v>0</v>
      </c>
      <c r="I218" s="90">
        <f t="shared" si="47"/>
        <v>0</v>
      </c>
      <c r="J218" s="90">
        <f t="shared" si="48"/>
        <v>0</v>
      </c>
      <c r="K218" s="128">
        <f t="shared" si="44"/>
        <v>0</v>
      </c>
      <c r="L218" s="17"/>
    </row>
    <row r="219" spans="1:12" x14ac:dyDescent="0.2">
      <c r="A219" s="77"/>
      <c r="B219" s="59" t="s">
        <v>310</v>
      </c>
      <c r="C219" s="68" t="s">
        <v>560</v>
      </c>
      <c r="D219" s="56">
        <v>300</v>
      </c>
      <c r="E219" s="66" t="s">
        <v>20</v>
      </c>
      <c r="F219" s="185"/>
      <c r="G219" s="187"/>
      <c r="H219" s="97">
        <f t="shared" si="43"/>
        <v>0</v>
      </c>
      <c r="I219" s="90">
        <f t="shared" si="47"/>
        <v>0</v>
      </c>
      <c r="J219" s="90">
        <f t="shared" si="48"/>
        <v>0</v>
      </c>
      <c r="K219" s="128">
        <f t="shared" si="44"/>
        <v>0</v>
      </c>
      <c r="L219" s="17"/>
    </row>
    <row r="220" spans="1:12" x14ac:dyDescent="0.2">
      <c r="A220" s="77"/>
      <c r="B220" s="59" t="s">
        <v>312</v>
      </c>
      <c r="C220" s="68" t="s">
        <v>561</v>
      </c>
      <c r="D220" s="56">
        <v>200</v>
      </c>
      <c r="E220" s="66" t="s">
        <v>20</v>
      </c>
      <c r="F220" s="185"/>
      <c r="G220" s="187"/>
      <c r="H220" s="97">
        <f t="shared" si="43"/>
        <v>0</v>
      </c>
      <c r="I220" s="90">
        <f t="shared" si="47"/>
        <v>0</v>
      </c>
      <c r="J220" s="90">
        <f t="shared" si="48"/>
        <v>0</v>
      </c>
      <c r="K220" s="128">
        <f t="shared" si="44"/>
        <v>0</v>
      </c>
      <c r="L220" s="17"/>
    </row>
    <row r="221" spans="1:12" x14ac:dyDescent="0.2">
      <c r="A221" s="77"/>
      <c r="B221" s="59" t="s">
        <v>314</v>
      </c>
      <c r="C221" s="68" t="s">
        <v>562</v>
      </c>
      <c r="D221" s="56">
        <v>500</v>
      </c>
      <c r="E221" s="66" t="s">
        <v>20</v>
      </c>
      <c r="F221" s="185"/>
      <c r="G221" s="187"/>
      <c r="H221" s="97">
        <f t="shared" si="43"/>
        <v>0</v>
      </c>
      <c r="I221" s="90">
        <f t="shared" si="47"/>
        <v>0</v>
      </c>
      <c r="J221" s="90">
        <f t="shared" si="48"/>
        <v>0</v>
      </c>
      <c r="K221" s="128">
        <f t="shared" si="44"/>
        <v>0</v>
      </c>
      <c r="L221" s="17"/>
    </row>
    <row r="222" spans="1:12" x14ac:dyDescent="0.2">
      <c r="A222" s="77"/>
      <c r="B222" s="59" t="s">
        <v>316</v>
      </c>
      <c r="C222" s="68" t="s">
        <v>563</v>
      </c>
      <c r="D222" s="56">
        <v>100</v>
      </c>
      <c r="E222" s="66" t="s">
        <v>20</v>
      </c>
      <c r="F222" s="185"/>
      <c r="G222" s="187"/>
      <c r="H222" s="97">
        <f t="shared" si="43"/>
        <v>0</v>
      </c>
      <c r="I222" s="90">
        <f t="shared" si="47"/>
        <v>0</v>
      </c>
      <c r="J222" s="90">
        <f t="shared" si="48"/>
        <v>0</v>
      </c>
      <c r="K222" s="128">
        <f t="shared" si="44"/>
        <v>0</v>
      </c>
      <c r="L222" s="17"/>
    </row>
    <row r="223" spans="1:12" x14ac:dyDescent="0.2">
      <c r="A223" s="77"/>
      <c r="B223" s="59" t="s">
        <v>564</v>
      </c>
      <c r="C223" s="68" t="s">
        <v>565</v>
      </c>
      <c r="D223" s="56">
        <v>50</v>
      </c>
      <c r="E223" s="66" t="s">
        <v>20</v>
      </c>
      <c r="F223" s="185"/>
      <c r="G223" s="187"/>
      <c r="H223" s="97">
        <f t="shared" si="43"/>
        <v>0</v>
      </c>
      <c r="I223" s="90">
        <f t="shared" si="47"/>
        <v>0</v>
      </c>
      <c r="J223" s="90">
        <f t="shared" si="48"/>
        <v>0</v>
      </c>
      <c r="K223" s="128">
        <f t="shared" si="44"/>
        <v>0</v>
      </c>
      <c r="L223" s="17"/>
    </row>
    <row r="224" spans="1:12" x14ac:dyDescent="0.2">
      <c r="A224" s="77"/>
      <c r="B224" s="147" t="s">
        <v>819</v>
      </c>
      <c r="C224" s="148" t="s">
        <v>566</v>
      </c>
      <c r="D224" s="56"/>
      <c r="E224" s="66"/>
      <c r="F224" s="101"/>
      <c r="G224" s="108"/>
      <c r="H224" s="126"/>
      <c r="I224" s="111"/>
      <c r="J224" s="111"/>
      <c r="K224" s="128"/>
      <c r="L224" s="17"/>
    </row>
    <row r="225" spans="1:12" ht="25.5" x14ac:dyDescent="0.2">
      <c r="A225" s="77"/>
      <c r="B225" s="59" t="s">
        <v>21</v>
      </c>
      <c r="C225" s="58" t="s">
        <v>567</v>
      </c>
      <c r="D225" s="56">
        <v>211</v>
      </c>
      <c r="E225" s="66" t="s">
        <v>17</v>
      </c>
      <c r="F225" s="185"/>
      <c r="G225" s="187"/>
      <c r="H225" s="97">
        <f t="shared" si="43"/>
        <v>0</v>
      </c>
      <c r="I225" s="90">
        <f t="shared" ref="I225:J227" si="49">ROUND(F225*(1+$K$4),2)</f>
        <v>0</v>
      </c>
      <c r="J225" s="90">
        <f t="shared" si="49"/>
        <v>0</v>
      </c>
      <c r="K225" s="128">
        <f t="shared" si="44"/>
        <v>0</v>
      </c>
      <c r="L225" s="17"/>
    </row>
    <row r="226" spans="1:12" ht="25.5" x14ac:dyDescent="0.2">
      <c r="A226" s="77"/>
      <c r="B226" s="59" t="s">
        <v>25</v>
      </c>
      <c r="C226" s="58" t="s">
        <v>568</v>
      </c>
      <c r="D226" s="56">
        <v>2</v>
      </c>
      <c r="E226" s="66" t="s">
        <v>17</v>
      </c>
      <c r="F226" s="185"/>
      <c r="G226" s="187"/>
      <c r="H226" s="97">
        <f t="shared" si="43"/>
        <v>0</v>
      </c>
      <c r="I226" s="90">
        <f t="shared" si="49"/>
        <v>0</v>
      </c>
      <c r="J226" s="90">
        <f t="shared" si="49"/>
        <v>0</v>
      </c>
      <c r="K226" s="128">
        <f t="shared" si="44"/>
        <v>0</v>
      </c>
      <c r="L226" s="17"/>
    </row>
    <row r="227" spans="1:12" x14ac:dyDescent="0.2">
      <c r="A227" s="77"/>
      <c r="B227" s="59" t="s">
        <v>29</v>
      </c>
      <c r="C227" s="65" t="s">
        <v>569</v>
      </c>
      <c r="D227" s="66">
        <v>4</v>
      </c>
      <c r="E227" s="66" t="s">
        <v>17</v>
      </c>
      <c r="F227" s="187"/>
      <c r="G227" s="187"/>
      <c r="H227" s="97">
        <f t="shared" si="43"/>
        <v>0</v>
      </c>
      <c r="I227" s="90">
        <f t="shared" si="49"/>
        <v>0</v>
      </c>
      <c r="J227" s="90">
        <f t="shared" si="49"/>
        <v>0</v>
      </c>
      <c r="K227" s="128">
        <f t="shared" si="44"/>
        <v>0</v>
      </c>
      <c r="L227" s="17"/>
    </row>
    <row r="228" spans="1:12" x14ac:dyDescent="0.2">
      <c r="A228" s="77"/>
      <c r="B228" s="59" t="s">
        <v>67</v>
      </c>
      <c r="C228" s="65" t="s">
        <v>570</v>
      </c>
      <c r="D228" s="56"/>
      <c r="E228" s="66"/>
      <c r="F228" s="101"/>
      <c r="G228" s="108"/>
      <c r="H228" s="126"/>
      <c r="I228" s="111"/>
      <c r="J228" s="111"/>
      <c r="K228" s="128"/>
      <c r="L228" s="17"/>
    </row>
    <row r="229" spans="1:12" x14ac:dyDescent="0.2">
      <c r="A229" s="77"/>
      <c r="B229" s="59" t="s">
        <v>571</v>
      </c>
      <c r="C229" s="65" t="s">
        <v>572</v>
      </c>
      <c r="D229" s="56">
        <v>4200</v>
      </c>
      <c r="E229" s="66" t="s">
        <v>20</v>
      </c>
      <c r="F229" s="185"/>
      <c r="G229" s="187"/>
      <c r="H229" s="97">
        <f t="shared" si="43"/>
        <v>0</v>
      </c>
      <c r="I229" s="90">
        <f t="shared" ref="I229:J231" si="50">ROUND(F229*(1+$K$4),2)</f>
        <v>0</v>
      </c>
      <c r="J229" s="90">
        <f t="shared" si="50"/>
        <v>0</v>
      </c>
      <c r="K229" s="128">
        <f t="shared" si="44"/>
        <v>0</v>
      </c>
      <c r="L229" s="17"/>
    </row>
    <row r="230" spans="1:12" x14ac:dyDescent="0.2">
      <c r="A230" s="77"/>
      <c r="B230" s="59" t="s">
        <v>573</v>
      </c>
      <c r="C230" s="65" t="s">
        <v>574</v>
      </c>
      <c r="D230" s="56">
        <v>5100</v>
      </c>
      <c r="E230" s="66" t="s">
        <v>20</v>
      </c>
      <c r="F230" s="185"/>
      <c r="G230" s="187"/>
      <c r="H230" s="97">
        <f t="shared" si="43"/>
        <v>0</v>
      </c>
      <c r="I230" s="90">
        <f t="shared" si="50"/>
        <v>0</v>
      </c>
      <c r="J230" s="90">
        <f t="shared" si="50"/>
        <v>0</v>
      </c>
      <c r="K230" s="128">
        <f t="shared" si="44"/>
        <v>0</v>
      </c>
      <c r="L230" s="17"/>
    </row>
    <row r="231" spans="1:12" x14ac:dyDescent="0.2">
      <c r="A231" s="77"/>
      <c r="B231" s="59" t="s">
        <v>575</v>
      </c>
      <c r="C231" s="65" t="s">
        <v>576</v>
      </c>
      <c r="D231" s="56">
        <v>1400</v>
      </c>
      <c r="E231" s="66" t="s">
        <v>20</v>
      </c>
      <c r="F231" s="185"/>
      <c r="G231" s="187"/>
      <c r="H231" s="97">
        <f t="shared" si="43"/>
        <v>0</v>
      </c>
      <c r="I231" s="90">
        <f t="shared" si="50"/>
        <v>0</v>
      </c>
      <c r="J231" s="90">
        <f t="shared" si="50"/>
        <v>0</v>
      </c>
      <c r="K231" s="128">
        <f t="shared" si="44"/>
        <v>0</v>
      </c>
      <c r="L231" s="17"/>
    </row>
    <row r="232" spans="1:12" x14ac:dyDescent="0.2">
      <c r="A232" s="77"/>
      <c r="B232" s="59" t="s">
        <v>101</v>
      </c>
      <c r="C232" s="65" t="s">
        <v>577</v>
      </c>
      <c r="D232" s="56"/>
      <c r="E232" s="66"/>
      <c r="F232" s="101"/>
      <c r="G232" s="108"/>
      <c r="H232" s="126"/>
      <c r="I232" s="111"/>
      <c r="J232" s="111"/>
      <c r="K232" s="128"/>
      <c r="L232" s="17"/>
    </row>
    <row r="233" spans="1:12" x14ac:dyDescent="0.2">
      <c r="A233" s="77"/>
      <c r="B233" s="59" t="s">
        <v>578</v>
      </c>
      <c r="C233" s="65" t="s">
        <v>579</v>
      </c>
      <c r="D233" s="56">
        <v>8</v>
      </c>
      <c r="E233" s="66" t="s">
        <v>17</v>
      </c>
      <c r="F233" s="185"/>
      <c r="G233" s="187"/>
      <c r="H233" s="97">
        <f t="shared" si="43"/>
        <v>0</v>
      </c>
      <c r="I233" s="90">
        <f t="shared" ref="I233:J238" si="51">ROUND(F233*(1+$K$4),2)</f>
        <v>0</v>
      </c>
      <c r="J233" s="90">
        <f t="shared" si="51"/>
        <v>0</v>
      </c>
      <c r="K233" s="128">
        <f t="shared" si="44"/>
        <v>0</v>
      </c>
      <c r="L233" s="17"/>
    </row>
    <row r="234" spans="1:12" x14ac:dyDescent="0.2">
      <c r="A234" s="77"/>
      <c r="B234" s="59" t="s">
        <v>580</v>
      </c>
      <c r="C234" s="65" t="s">
        <v>581</v>
      </c>
      <c r="D234" s="56">
        <v>13</v>
      </c>
      <c r="E234" s="66" t="s">
        <v>17</v>
      </c>
      <c r="F234" s="185"/>
      <c r="G234" s="187"/>
      <c r="H234" s="97">
        <f t="shared" si="43"/>
        <v>0</v>
      </c>
      <c r="I234" s="90">
        <f t="shared" si="51"/>
        <v>0</v>
      </c>
      <c r="J234" s="90">
        <f t="shared" si="51"/>
        <v>0</v>
      </c>
      <c r="K234" s="128">
        <f t="shared" si="44"/>
        <v>0</v>
      </c>
      <c r="L234" s="17"/>
    </row>
    <row r="235" spans="1:12" x14ac:dyDescent="0.2">
      <c r="A235" s="77"/>
      <c r="B235" s="59" t="s">
        <v>582</v>
      </c>
      <c r="C235" s="65" t="s">
        <v>583</v>
      </c>
      <c r="D235" s="56">
        <v>4</v>
      </c>
      <c r="E235" s="66" t="s">
        <v>17</v>
      </c>
      <c r="F235" s="185"/>
      <c r="G235" s="187"/>
      <c r="H235" s="97">
        <f t="shared" si="43"/>
        <v>0</v>
      </c>
      <c r="I235" s="90">
        <f t="shared" si="51"/>
        <v>0</v>
      </c>
      <c r="J235" s="90">
        <f t="shared" si="51"/>
        <v>0</v>
      </c>
      <c r="K235" s="128">
        <f t="shared" si="44"/>
        <v>0</v>
      </c>
      <c r="L235" s="17"/>
    </row>
    <row r="236" spans="1:12" x14ac:dyDescent="0.2">
      <c r="A236" s="77"/>
      <c r="B236" s="59" t="s">
        <v>584</v>
      </c>
      <c r="C236" s="65" t="s">
        <v>585</v>
      </c>
      <c r="D236" s="56">
        <v>33</v>
      </c>
      <c r="E236" s="66" t="s">
        <v>17</v>
      </c>
      <c r="F236" s="185"/>
      <c r="G236" s="187"/>
      <c r="H236" s="97">
        <f t="shared" si="43"/>
        <v>0</v>
      </c>
      <c r="I236" s="90">
        <f t="shared" si="51"/>
        <v>0</v>
      </c>
      <c r="J236" s="90">
        <f t="shared" si="51"/>
        <v>0</v>
      </c>
      <c r="K236" s="128">
        <f t="shared" si="44"/>
        <v>0</v>
      </c>
      <c r="L236" s="17"/>
    </row>
    <row r="237" spans="1:12" x14ac:dyDescent="0.2">
      <c r="A237" s="77"/>
      <c r="B237" s="59" t="s">
        <v>157</v>
      </c>
      <c r="C237" s="65" t="s">
        <v>586</v>
      </c>
      <c r="D237" s="56">
        <v>5</v>
      </c>
      <c r="E237" s="66" t="s">
        <v>17</v>
      </c>
      <c r="F237" s="185"/>
      <c r="G237" s="187"/>
      <c r="H237" s="97">
        <f t="shared" si="43"/>
        <v>0</v>
      </c>
      <c r="I237" s="90">
        <f t="shared" si="51"/>
        <v>0</v>
      </c>
      <c r="J237" s="90">
        <f t="shared" si="51"/>
        <v>0</v>
      </c>
      <c r="K237" s="128">
        <f t="shared" si="44"/>
        <v>0</v>
      </c>
      <c r="L237" s="17"/>
    </row>
    <row r="238" spans="1:12" x14ac:dyDescent="0.2">
      <c r="A238" s="77"/>
      <c r="B238" s="59" t="s">
        <v>587</v>
      </c>
      <c r="C238" s="65" t="s">
        <v>588</v>
      </c>
      <c r="D238" s="56">
        <v>3</v>
      </c>
      <c r="E238" s="66" t="s">
        <v>17</v>
      </c>
      <c r="F238" s="185"/>
      <c r="G238" s="187"/>
      <c r="H238" s="97">
        <f t="shared" si="43"/>
        <v>0</v>
      </c>
      <c r="I238" s="90">
        <f t="shared" si="51"/>
        <v>0</v>
      </c>
      <c r="J238" s="90">
        <f t="shared" si="51"/>
        <v>0</v>
      </c>
      <c r="K238" s="128">
        <f t="shared" si="44"/>
        <v>0</v>
      </c>
      <c r="L238" s="17"/>
    </row>
    <row r="239" spans="1:12" x14ac:dyDescent="0.2">
      <c r="A239" s="77"/>
      <c r="B239" s="59" t="s">
        <v>589</v>
      </c>
      <c r="C239" s="65" t="s">
        <v>590</v>
      </c>
      <c r="D239" s="56"/>
      <c r="E239" s="66"/>
      <c r="F239" s="101"/>
      <c r="G239" s="108"/>
      <c r="H239" s="126"/>
      <c r="I239" s="111"/>
      <c r="J239" s="111"/>
      <c r="K239" s="128"/>
      <c r="L239" s="17"/>
    </row>
    <row r="240" spans="1:12" x14ac:dyDescent="0.2">
      <c r="A240" s="77"/>
      <c r="B240" s="59" t="s">
        <v>591</v>
      </c>
      <c r="C240" s="65" t="s">
        <v>579</v>
      </c>
      <c r="D240" s="56">
        <v>3</v>
      </c>
      <c r="E240" s="66" t="s">
        <v>17</v>
      </c>
      <c r="F240" s="185"/>
      <c r="G240" s="187"/>
      <c r="H240" s="97">
        <f t="shared" si="43"/>
        <v>0</v>
      </c>
      <c r="I240" s="90">
        <f t="shared" ref="I240:J242" si="52">ROUND(F240*(1+$K$4),2)</f>
        <v>0</v>
      </c>
      <c r="J240" s="90">
        <f t="shared" si="52"/>
        <v>0</v>
      </c>
      <c r="K240" s="128">
        <f t="shared" si="44"/>
        <v>0</v>
      </c>
      <c r="L240" s="17"/>
    </row>
    <row r="241" spans="1:12" x14ac:dyDescent="0.2">
      <c r="A241" s="77"/>
      <c r="B241" s="59" t="s">
        <v>592</v>
      </c>
      <c r="C241" s="65" t="s">
        <v>581</v>
      </c>
      <c r="D241" s="56">
        <v>1</v>
      </c>
      <c r="E241" s="66" t="s">
        <v>17</v>
      </c>
      <c r="F241" s="185"/>
      <c r="G241" s="187"/>
      <c r="H241" s="97">
        <f t="shared" si="43"/>
        <v>0</v>
      </c>
      <c r="I241" s="90">
        <f t="shared" si="52"/>
        <v>0</v>
      </c>
      <c r="J241" s="90">
        <f t="shared" si="52"/>
        <v>0</v>
      </c>
      <c r="K241" s="128">
        <f t="shared" si="44"/>
        <v>0</v>
      </c>
      <c r="L241" s="17"/>
    </row>
    <row r="242" spans="1:12" x14ac:dyDescent="0.2">
      <c r="A242" s="77"/>
      <c r="B242" s="59" t="s">
        <v>593</v>
      </c>
      <c r="C242" s="65" t="s">
        <v>594</v>
      </c>
      <c r="D242" s="56">
        <v>6</v>
      </c>
      <c r="E242" s="66" t="s">
        <v>17</v>
      </c>
      <c r="F242" s="185"/>
      <c r="G242" s="187"/>
      <c r="H242" s="97">
        <f t="shared" si="43"/>
        <v>0</v>
      </c>
      <c r="I242" s="90">
        <f t="shared" si="52"/>
        <v>0</v>
      </c>
      <c r="J242" s="90">
        <f t="shared" si="52"/>
        <v>0</v>
      </c>
      <c r="K242" s="128">
        <f t="shared" si="44"/>
        <v>0</v>
      </c>
      <c r="L242" s="17"/>
    </row>
    <row r="243" spans="1:12" x14ac:dyDescent="0.2">
      <c r="A243" s="77"/>
      <c r="B243" s="59" t="s">
        <v>595</v>
      </c>
      <c r="C243" s="65" t="s">
        <v>596</v>
      </c>
      <c r="D243" s="56"/>
      <c r="E243" s="66"/>
      <c r="F243" s="101"/>
      <c r="G243" s="108"/>
      <c r="H243" s="126"/>
      <c r="I243" s="111"/>
      <c r="J243" s="111"/>
      <c r="K243" s="128"/>
      <c r="L243" s="17"/>
    </row>
    <row r="244" spans="1:12" x14ac:dyDescent="0.2">
      <c r="A244" s="77"/>
      <c r="B244" s="59" t="s">
        <v>597</v>
      </c>
      <c r="C244" s="65" t="s">
        <v>581</v>
      </c>
      <c r="D244" s="56">
        <v>9</v>
      </c>
      <c r="E244" s="66" t="s">
        <v>17</v>
      </c>
      <c r="F244" s="185"/>
      <c r="G244" s="187"/>
      <c r="H244" s="97">
        <f t="shared" si="43"/>
        <v>0</v>
      </c>
      <c r="I244" s="90">
        <f t="shared" ref="I244:J248" si="53">ROUND(F244*(1+$K$4),2)</f>
        <v>0</v>
      </c>
      <c r="J244" s="90">
        <f t="shared" si="53"/>
        <v>0</v>
      </c>
      <c r="K244" s="128">
        <f t="shared" si="44"/>
        <v>0</v>
      </c>
      <c r="L244" s="17"/>
    </row>
    <row r="245" spans="1:12" x14ac:dyDescent="0.2">
      <c r="A245" s="77"/>
      <c r="B245" s="59" t="s">
        <v>598</v>
      </c>
      <c r="C245" s="65" t="s">
        <v>583</v>
      </c>
      <c r="D245" s="56">
        <v>4</v>
      </c>
      <c r="E245" s="66" t="s">
        <v>17</v>
      </c>
      <c r="F245" s="185"/>
      <c r="G245" s="187"/>
      <c r="H245" s="97">
        <f t="shared" si="43"/>
        <v>0</v>
      </c>
      <c r="I245" s="90">
        <f t="shared" si="53"/>
        <v>0</v>
      </c>
      <c r="J245" s="90">
        <f t="shared" si="53"/>
        <v>0</v>
      </c>
      <c r="K245" s="128">
        <f t="shared" si="44"/>
        <v>0</v>
      </c>
      <c r="L245" s="17"/>
    </row>
    <row r="246" spans="1:12" x14ac:dyDescent="0.2">
      <c r="A246" s="77"/>
      <c r="B246" s="59" t="s">
        <v>599</v>
      </c>
      <c r="C246" s="65" t="s">
        <v>594</v>
      </c>
      <c r="D246" s="56">
        <v>19</v>
      </c>
      <c r="E246" s="66" t="s">
        <v>17</v>
      </c>
      <c r="F246" s="185"/>
      <c r="G246" s="187"/>
      <c r="H246" s="97">
        <f t="shared" si="43"/>
        <v>0</v>
      </c>
      <c r="I246" s="90">
        <f t="shared" si="53"/>
        <v>0</v>
      </c>
      <c r="J246" s="90">
        <f t="shared" si="53"/>
        <v>0</v>
      </c>
      <c r="K246" s="128">
        <f t="shared" si="44"/>
        <v>0</v>
      </c>
      <c r="L246" s="17"/>
    </row>
    <row r="247" spans="1:12" x14ac:dyDescent="0.2">
      <c r="A247" s="77"/>
      <c r="B247" s="59" t="s">
        <v>600</v>
      </c>
      <c r="C247" s="65" t="s">
        <v>601</v>
      </c>
      <c r="D247" s="56">
        <v>32</v>
      </c>
      <c r="E247" s="66" t="s">
        <v>17</v>
      </c>
      <c r="F247" s="185"/>
      <c r="G247" s="187"/>
      <c r="H247" s="97">
        <f t="shared" si="43"/>
        <v>0</v>
      </c>
      <c r="I247" s="90">
        <f t="shared" si="53"/>
        <v>0</v>
      </c>
      <c r="J247" s="90">
        <f t="shared" si="53"/>
        <v>0</v>
      </c>
      <c r="K247" s="128">
        <f t="shared" si="44"/>
        <v>0</v>
      </c>
      <c r="L247" s="17"/>
    </row>
    <row r="248" spans="1:12" x14ac:dyDescent="0.2">
      <c r="A248" s="77"/>
      <c r="B248" s="59" t="s">
        <v>602</v>
      </c>
      <c r="C248" s="65" t="s">
        <v>603</v>
      </c>
      <c r="D248" s="56">
        <v>4</v>
      </c>
      <c r="E248" s="66" t="s">
        <v>17</v>
      </c>
      <c r="F248" s="185"/>
      <c r="G248" s="187"/>
      <c r="H248" s="97">
        <f t="shared" si="43"/>
        <v>0</v>
      </c>
      <c r="I248" s="90">
        <f t="shared" si="53"/>
        <v>0</v>
      </c>
      <c r="J248" s="90">
        <f t="shared" si="53"/>
        <v>0</v>
      </c>
      <c r="K248" s="128">
        <f t="shared" si="44"/>
        <v>0</v>
      </c>
      <c r="L248" s="17"/>
    </row>
    <row r="249" spans="1:12" x14ac:dyDescent="0.2">
      <c r="A249" s="77"/>
      <c r="B249" s="59" t="s">
        <v>604</v>
      </c>
      <c r="C249" s="65" t="s">
        <v>605</v>
      </c>
      <c r="D249" s="56"/>
      <c r="E249" s="66"/>
      <c r="F249" s="101"/>
      <c r="G249" s="108"/>
      <c r="H249" s="126"/>
      <c r="I249" s="111"/>
      <c r="J249" s="111"/>
      <c r="K249" s="128"/>
      <c r="L249" s="17"/>
    </row>
    <row r="250" spans="1:12" x14ac:dyDescent="0.2">
      <c r="A250" s="77"/>
      <c r="B250" s="59" t="s">
        <v>606</v>
      </c>
      <c r="C250" s="65" t="s">
        <v>607</v>
      </c>
      <c r="D250" s="56">
        <v>25</v>
      </c>
      <c r="E250" s="66" t="s">
        <v>17</v>
      </c>
      <c r="F250" s="185"/>
      <c r="G250" s="187"/>
      <c r="H250" s="97">
        <f t="shared" si="43"/>
        <v>0</v>
      </c>
      <c r="I250" s="90">
        <f t="shared" ref="I250:J253" si="54">ROUND(F250*(1+$K$4),2)</f>
        <v>0</v>
      </c>
      <c r="J250" s="90">
        <f t="shared" si="54"/>
        <v>0</v>
      </c>
      <c r="K250" s="128">
        <f t="shared" si="44"/>
        <v>0</v>
      </c>
      <c r="L250" s="17"/>
    </row>
    <row r="251" spans="1:12" x14ac:dyDescent="0.2">
      <c r="A251" s="77"/>
      <c r="B251" s="59" t="s">
        <v>608</v>
      </c>
      <c r="C251" s="65" t="s">
        <v>609</v>
      </c>
      <c r="D251" s="56">
        <v>7</v>
      </c>
      <c r="E251" s="66" t="s">
        <v>17</v>
      </c>
      <c r="F251" s="185"/>
      <c r="G251" s="187"/>
      <c r="H251" s="97">
        <f t="shared" si="43"/>
        <v>0</v>
      </c>
      <c r="I251" s="90">
        <f t="shared" si="54"/>
        <v>0</v>
      </c>
      <c r="J251" s="90">
        <f t="shared" si="54"/>
        <v>0</v>
      </c>
      <c r="K251" s="128">
        <f t="shared" si="44"/>
        <v>0</v>
      </c>
      <c r="L251" s="17"/>
    </row>
    <row r="252" spans="1:12" x14ac:dyDescent="0.2">
      <c r="A252" s="77"/>
      <c r="B252" s="59" t="s">
        <v>610</v>
      </c>
      <c r="C252" s="65" t="s">
        <v>611</v>
      </c>
      <c r="D252" s="56">
        <v>4</v>
      </c>
      <c r="E252" s="66" t="s">
        <v>17</v>
      </c>
      <c r="F252" s="185"/>
      <c r="G252" s="187"/>
      <c r="H252" s="97">
        <f t="shared" si="43"/>
        <v>0</v>
      </c>
      <c r="I252" s="90">
        <f t="shared" si="54"/>
        <v>0</v>
      </c>
      <c r="J252" s="90">
        <f t="shared" si="54"/>
        <v>0</v>
      </c>
      <c r="K252" s="128">
        <f t="shared" si="44"/>
        <v>0</v>
      </c>
      <c r="L252" s="17"/>
    </row>
    <row r="253" spans="1:12" x14ac:dyDescent="0.2">
      <c r="A253" s="77"/>
      <c r="B253" s="59" t="s">
        <v>612</v>
      </c>
      <c r="C253" s="65" t="s">
        <v>613</v>
      </c>
      <c r="D253" s="56">
        <v>20</v>
      </c>
      <c r="E253" s="66" t="s">
        <v>17</v>
      </c>
      <c r="F253" s="185"/>
      <c r="G253" s="187"/>
      <c r="H253" s="97">
        <f t="shared" si="43"/>
        <v>0</v>
      </c>
      <c r="I253" s="90">
        <f t="shared" si="54"/>
        <v>0</v>
      </c>
      <c r="J253" s="90">
        <f t="shared" si="54"/>
        <v>0</v>
      </c>
      <c r="K253" s="128">
        <f t="shared" si="44"/>
        <v>0</v>
      </c>
      <c r="L253" s="17"/>
    </row>
    <row r="254" spans="1:12" x14ac:dyDescent="0.2">
      <c r="A254" s="77"/>
      <c r="B254" s="59" t="s">
        <v>614</v>
      </c>
      <c r="C254" s="65" t="s">
        <v>615</v>
      </c>
      <c r="D254" s="56"/>
      <c r="E254" s="66"/>
      <c r="F254" s="101"/>
      <c r="G254" s="108"/>
      <c r="H254" s="126"/>
      <c r="I254" s="111"/>
      <c r="J254" s="111"/>
      <c r="K254" s="128"/>
      <c r="L254" s="17"/>
    </row>
    <row r="255" spans="1:12" x14ac:dyDescent="0.2">
      <c r="A255" s="77"/>
      <c r="B255" s="59" t="s">
        <v>616</v>
      </c>
      <c r="C255" s="65" t="s">
        <v>607</v>
      </c>
      <c r="D255" s="56">
        <v>133</v>
      </c>
      <c r="E255" s="66" t="s">
        <v>20</v>
      </c>
      <c r="F255" s="185"/>
      <c r="G255" s="187"/>
      <c r="H255" s="97">
        <f t="shared" si="43"/>
        <v>0</v>
      </c>
      <c r="I255" s="90">
        <f t="shared" ref="I255:I296" si="55">ROUND(F255*(1+$K$4),2)</f>
        <v>0</v>
      </c>
      <c r="J255" s="90">
        <f t="shared" ref="J255:J296" si="56">ROUND(G255*(1+$K$4),2)</f>
        <v>0</v>
      </c>
      <c r="K255" s="128">
        <f t="shared" si="44"/>
        <v>0</v>
      </c>
      <c r="L255" s="17"/>
    </row>
    <row r="256" spans="1:12" x14ac:dyDescent="0.2">
      <c r="A256" s="77"/>
      <c r="B256" s="59" t="s">
        <v>617</v>
      </c>
      <c r="C256" s="65" t="s">
        <v>609</v>
      </c>
      <c r="D256" s="56">
        <v>111</v>
      </c>
      <c r="E256" s="66" t="s">
        <v>20</v>
      </c>
      <c r="F256" s="185"/>
      <c r="G256" s="187"/>
      <c r="H256" s="97">
        <f t="shared" si="43"/>
        <v>0</v>
      </c>
      <c r="I256" s="90">
        <f t="shared" si="55"/>
        <v>0</v>
      </c>
      <c r="J256" s="90">
        <f t="shared" si="56"/>
        <v>0</v>
      </c>
      <c r="K256" s="128">
        <f t="shared" si="44"/>
        <v>0</v>
      </c>
      <c r="L256" s="17"/>
    </row>
    <row r="257" spans="1:12" x14ac:dyDescent="0.2">
      <c r="A257" s="77"/>
      <c r="B257" s="59" t="s">
        <v>618</v>
      </c>
      <c r="C257" s="65" t="s">
        <v>611</v>
      </c>
      <c r="D257" s="56">
        <v>30</v>
      </c>
      <c r="E257" s="66" t="s">
        <v>20</v>
      </c>
      <c r="F257" s="185"/>
      <c r="G257" s="187"/>
      <c r="H257" s="97">
        <f t="shared" si="43"/>
        <v>0</v>
      </c>
      <c r="I257" s="90">
        <f t="shared" si="55"/>
        <v>0</v>
      </c>
      <c r="J257" s="90">
        <f t="shared" si="56"/>
        <v>0</v>
      </c>
      <c r="K257" s="128">
        <f t="shared" si="44"/>
        <v>0</v>
      </c>
      <c r="L257" s="17"/>
    </row>
    <row r="258" spans="1:12" x14ac:dyDescent="0.2">
      <c r="A258" s="77"/>
      <c r="B258" s="59" t="s">
        <v>619</v>
      </c>
      <c r="C258" s="65" t="s">
        <v>620</v>
      </c>
      <c r="D258" s="56">
        <v>100</v>
      </c>
      <c r="E258" s="66" t="s">
        <v>20</v>
      </c>
      <c r="F258" s="185"/>
      <c r="G258" s="187"/>
      <c r="H258" s="97">
        <f t="shared" si="43"/>
        <v>0</v>
      </c>
      <c r="I258" s="90">
        <f t="shared" si="55"/>
        <v>0</v>
      </c>
      <c r="J258" s="90">
        <f t="shared" si="56"/>
        <v>0</v>
      </c>
      <c r="K258" s="128">
        <f t="shared" si="44"/>
        <v>0</v>
      </c>
      <c r="L258" s="17"/>
    </row>
    <row r="259" spans="1:12" x14ac:dyDescent="0.2">
      <c r="A259" s="77"/>
      <c r="B259" s="59" t="s">
        <v>621</v>
      </c>
      <c r="C259" s="65" t="s">
        <v>622</v>
      </c>
      <c r="D259" s="56">
        <v>100</v>
      </c>
      <c r="E259" s="66" t="s">
        <v>20</v>
      </c>
      <c r="F259" s="185"/>
      <c r="G259" s="187"/>
      <c r="H259" s="97">
        <f t="shared" si="43"/>
        <v>0</v>
      </c>
      <c r="I259" s="90">
        <f t="shared" si="55"/>
        <v>0</v>
      </c>
      <c r="J259" s="90">
        <f t="shared" si="56"/>
        <v>0</v>
      </c>
      <c r="K259" s="128">
        <f t="shared" si="44"/>
        <v>0</v>
      </c>
      <c r="L259" s="17"/>
    </row>
    <row r="260" spans="1:12" x14ac:dyDescent="0.2">
      <c r="A260" s="77"/>
      <c r="B260" s="59" t="s">
        <v>623</v>
      </c>
      <c r="C260" s="65" t="s">
        <v>624</v>
      </c>
      <c r="D260" s="56">
        <v>80</v>
      </c>
      <c r="E260" s="66" t="s">
        <v>20</v>
      </c>
      <c r="F260" s="185"/>
      <c r="G260" s="187"/>
      <c r="H260" s="97">
        <f t="shared" si="43"/>
        <v>0</v>
      </c>
      <c r="I260" s="90">
        <f t="shared" si="55"/>
        <v>0</v>
      </c>
      <c r="J260" s="90">
        <f t="shared" si="56"/>
        <v>0</v>
      </c>
      <c r="K260" s="128">
        <f t="shared" si="44"/>
        <v>0</v>
      </c>
      <c r="L260" s="17"/>
    </row>
    <row r="261" spans="1:12" x14ac:dyDescent="0.2">
      <c r="A261" s="77"/>
      <c r="B261" s="59" t="s">
        <v>625</v>
      </c>
      <c r="C261" s="65" t="s">
        <v>626</v>
      </c>
      <c r="D261" s="56">
        <v>28</v>
      </c>
      <c r="E261" s="66" t="s">
        <v>17</v>
      </c>
      <c r="F261" s="185"/>
      <c r="G261" s="187"/>
      <c r="H261" s="97">
        <f t="shared" si="43"/>
        <v>0</v>
      </c>
      <c r="I261" s="90">
        <f t="shared" si="55"/>
        <v>0</v>
      </c>
      <c r="J261" s="90">
        <f t="shared" si="56"/>
        <v>0</v>
      </c>
      <c r="K261" s="128">
        <f t="shared" si="44"/>
        <v>0</v>
      </c>
      <c r="L261" s="17"/>
    </row>
    <row r="262" spans="1:12" x14ac:dyDescent="0.2">
      <c r="A262" s="77"/>
      <c r="B262" s="59" t="s">
        <v>627</v>
      </c>
      <c r="C262" s="65" t="s">
        <v>628</v>
      </c>
      <c r="D262" s="56">
        <v>75</v>
      </c>
      <c r="E262" s="66" t="s">
        <v>20</v>
      </c>
      <c r="F262" s="185"/>
      <c r="G262" s="187"/>
      <c r="H262" s="97">
        <f t="shared" si="43"/>
        <v>0</v>
      </c>
      <c r="I262" s="90">
        <f t="shared" si="55"/>
        <v>0</v>
      </c>
      <c r="J262" s="90">
        <f t="shared" si="56"/>
        <v>0</v>
      </c>
      <c r="K262" s="128">
        <f t="shared" si="44"/>
        <v>0</v>
      </c>
      <c r="L262" s="17"/>
    </row>
    <row r="263" spans="1:12" x14ac:dyDescent="0.2">
      <c r="A263" s="77"/>
      <c r="B263" s="59" t="s">
        <v>629</v>
      </c>
      <c r="C263" s="65" t="s">
        <v>630</v>
      </c>
      <c r="D263" s="56">
        <v>141</v>
      </c>
      <c r="E263" s="66" t="s">
        <v>20</v>
      </c>
      <c r="F263" s="185"/>
      <c r="G263" s="187"/>
      <c r="H263" s="97">
        <f t="shared" si="43"/>
        <v>0</v>
      </c>
      <c r="I263" s="90">
        <f t="shared" si="55"/>
        <v>0</v>
      </c>
      <c r="J263" s="90">
        <f t="shared" si="56"/>
        <v>0</v>
      </c>
      <c r="K263" s="128">
        <f t="shared" si="44"/>
        <v>0</v>
      </c>
      <c r="L263" s="17"/>
    </row>
    <row r="264" spans="1:12" x14ac:dyDescent="0.2">
      <c r="A264" s="77"/>
      <c r="B264" s="59" t="s">
        <v>631</v>
      </c>
      <c r="C264" s="65" t="s">
        <v>632</v>
      </c>
      <c r="D264" s="56">
        <v>75</v>
      </c>
      <c r="E264" s="66" t="s">
        <v>20</v>
      </c>
      <c r="F264" s="185"/>
      <c r="G264" s="187"/>
      <c r="H264" s="97">
        <f t="shared" ref="H264:H296" si="57">SUM(F264:G264)*D264</f>
        <v>0</v>
      </c>
      <c r="I264" s="90">
        <f t="shared" si="55"/>
        <v>0</v>
      </c>
      <c r="J264" s="90">
        <f t="shared" si="56"/>
        <v>0</v>
      </c>
      <c r="K264" s="128">
        <f t="shared" ref="K264:K296" si="58">(I264+J264)*D264</f>
        <v>0</v>
      </c>
      <c r="L264" s="17"/>
    </row>
    <row r="265" spans="1:12" x14ac:dyDescent="0.2">
      <c r="A265" s="77"/>
      <c r="B265" s="59" t="s">
        <v>633</v>
      </c>
      <c r="C265" s="65" t="s">
        <v>634</v>
      </c>
      <c r="D265" s="56">
        <v>141</v>
      </c>
      <c r="E265" s="66" t="s">
        <v>20</v>
      </c>
      <c r="F265" s="185"/>
      <c r="G265" s="187"/>
      <c r="H265" s="97">
        <f t="shared" si="57"/>
        <v>0</v>
      </c>
      <c r="I265" s="90">
        <f t="shared" si="55"/>
        <v>0</v>
      </c>
      <c r="J265" s="90">
        <f t="shared" si="56"/>
        <v>0</v>
      </c>
      <c r="K265" s="128">
        <f t="shared" si="58"/>
        <v>0</v>
      </c>
      <c r="L265" s="17"/>
    </row>
    <row r="266" spans="1:12" x14ac:dyDescent="0.2">
      <c r="A266" s="77"/>
      <c r="B266" s="59" t="s">
        <v>635</v>
      </c>
      <c r="C266" s="65" t="s">
        <v>636</v>
      </c>
      <c r="D266" s="56">
        <v>55</v>
      </c>
      <c r="E266" s="66" t="s">
        <v>17</v>
      </c>
      <c r="F266" s="185"/>
      <c r="G266" s="187"/>
      <c r="H266" s="97">
        <f t="shared" si="57"/>
        <v>0</v>
      </c>
      <c r="I266" s="90">
        <f t="shared" si="55"/>
        <v>0</v>
      </c>
      <c r="J266" s="90">
        <f t="shared" si="56"/>
        <v>0</v>
      </c>
      <c r="K266" s="128">
        <f t="shared" si="58"/>
        <v>0</v>
      </c>
      <c r="L266" s="17"/>
    </row>
    <row r="267" spans="1:12" x14ac:dyDescent="0.2">
      <c r="A267" s="77"/>
      <c r="B267" s="59" t="s">
        <v>637</v>
      </c>
      <c r="C267" s="65" t="s">
        <v>638</v>
      </c>
      <c r="D267" s="56">
        <v>100</v>
      </c>
      <c r="E267" s="66" t="s">
        <v>17</v>
      </c>
      <c r="F267" s="185"/>
      <c r="G267" s="187"/>
      <c r="H267" s="97">
        <f t="shared" si="57"/>
        <v>0</v>
      </c>
      <c r="I267" s="90">
        <f t="shared" si="55"/>
        <v>0</v>
      </c>
      <c r="J267" s="90">
        <f t="shared" si="56"/>
        <v>0</v>
      </c>
      <c r="K267" s="128">
        <f t="shared" si="58"/>
        <v>0</v>
      </c>
      <c r="L267" s="17"/>
    </row>
    <row r="268" spans="1:12" x14ac:dyDescent="0.2">
      <c r="A268" s="77"/>
      <c r="B268" s="59" t="s">
        <v>639</v>
      </c>
      <c r="C268" s="65" t="s">
        <v>640</v>
      </c>
      <c r="D268" s="56">
        <v>2</v>
      </c>
      <c r="E268" s="66" t="s">
        <v>17</v>
      </c>
      <c r="F268" s="185"/>
      <c r="G268" s="187"/>
      <c r="H268" s="97">
        <f t="shared" si="57"/>
        <v>0</v>
      </c>
      <c r="I268" s="90">
        <f t="shared" si="55"/>
        <v>0</v>
      </c>
      <c r="J268" s="90">
        <f t="shared" si="56"/>
        <v>0</v>
      </c>
      <c r="K268" s="128">
        <f t="shared" si="58"/>
        <v>0</v>
      </c>
      <c r="L268" s="17"/>
    </row>
    <row r="269" spans="1:12" x14ac:dyDescent="0.2">
      <c r="A269" s="77"/>
      <c r="B269" s="59" t="s">
        <v>641</v>
      </c>
      <c r="C269" s="65" t="s">
        <v>642</v>
      </c>
      <c r="D269" s="56">
        <v>4</v>
      </c>
      <c r="E269" s="66" t="s">
        <v>17</v>
      </c>
      <c r="F269" s="185"/>
      <c r="G269" s="187"/>
      <c r="H269" s="97">
        <f t="shared" si="57"/>
        <v>0</v>
      </c>
      <c r="I269" s="90">
        <f t="shared" si="55"/>
        <v>0</v>
      </c>
      <c r="J269" s="90">
        <f t="shared" si="56"/>
        <v>0</v>
      </c>
      <c r="K269" s="128">
        <f t="shared" si="58"/>
        <v>0</v>
      </c>
      <c r="L269" s="17"/>
    </row>
    <row r="270" spans="1:12" x14ac:dyDescent="0.2">
      <c r="A270" s="77"/>
      <c r="B270" s="59" t="s">
        <v>643</v>
      </c>
      <c r="C270" s="65" t="s">
        <v>644</v>
      </c>
      <c r="D270" s="56">
        <v>7</v>
      </c>
      <c r="E270" s="66" t="s">
        <v>17</v>
      </c>
      <c r="F270" s="185"/>
      <c r="G270" s="187"/>
      <c r="H270" s="97">
        <f t="shared" si="57"/>
        <v>0</v>
      </c>
      <c r="I270" s="90">
        <f t="shared" si="55"/>
        <v>0</v>
      </c>
      <c r="J270" s="90">
        <f t="shared" si="56"/>
        <v>0</v>
      </c>
      <c r="K270" s="128">
        <f t="shared" si="58"/>
        <v>0</v>
      </c>
      <c r="L270" s="17"/>
    </row>
    <row r="271" spans="1:12" x14ac:dyDescent="0.2">
      <c r="A271" s="77"/>
      <c r="B271" s="59" t="s">
        <v>645</v>
      </c>
      <c r="C271" s="65" t="s">
        <v>646</v>
      </c>
      <c r="D271" s="56">
        <v>4</v>
      </c>
      <c r="E271" s="66" t="s">
        <v>17</v>
      </c>
      <c r="F271" s="185"/>
      <c r="G271" s="187"/>
      <c r="H271" s="97">
        <f t="shared" si="57"/>
        <v>0</v>
      </c>
      <c r="I271" s="90">
        <f t="shared" si="55"/>
        <v>0</v>
      </c>
      <c r="J271" s="90">
        <f t="shared" si="56"/>
        <v>0</v>
      </c>
      <c r="K271" s="128">
        <f t="shared" si="58"/>
        <v>0</v>
      </c>
      <c r="L271" s="17"/>
    </row>
    <row r="272" spans="1:12" x14ac:dyDescent="0.2">
      <c r="A272" s="77"/>
      <c r="B272" s="59" t="s">
        <v>647</v>
      </c>
      <c r="C272" s="65" t="s">
        <v>648</v>
      </c>
      <c r="D272" s="56">
        <v>2</v>
      </c>
      <c r="E272" s="66" t="s">
        <v>17</v>
      </c>
      <c r="F272" s="185"/>
      <c r="G272" s="187"/>
      <c r="H272" s="97">
        <f t="shared" si="57"/>
        <v>0</v>
      </c>
      <c r="I272" s="90">
        <f t="shared" si="55"/>
        <v>0</v>
      </c>
      <c r="J272" s="90">
        <f t="shared" si="56"/>
        <v>0</v>
      </c>
      <c r="K272" s="128">
        <f t="shared" si="58"/>
        <v>0</v>
      </c>
      <c r="L272" s="17"/>
    </row>
    <row r="273" spans="1:12" x14ac:dyDescent="0.2">
      <c r="A273" s="77"/>
      <c r="B273" s="59" t="s">
        <v>649</v>
      </c>
      <c r="C273" s="65" t="s">
        <v>650</v>
      </c>
      <c r="D273" s="56">
        <v>30</v>
      </c>
      <c r="E273" s="66" t="s">
        <v>17</v>
      </c>
      <c r="F273" s="185"/>
      <c r="G273" s="187"/>
      <c r="H273" s="97">
        <f t="shared" si="57"/>
        <v>0</v>
      </c>
      <c r="I273" s="90">
        <f t="shared" si="55"/>
        <v>0</v>
      </c>
      <c r="J273" s="90">
        <f t="shared" si="56"/>
        <v>0</v>
      </c>
      <c r="K273" s="128">
        <f t="shared" si="58"/>
        <v>0</v>
      </c>
      <c r="L273" s="17"/>
    </row>
    <row r="274" spans="1:12" s="6" customFormat="1" x14ac:dyDescent="0.2">
      <c r="A274" s="53"/>
      <c r="B274" s="57" t="s">
        <v>651</v>
      </c>
      <c r="C274" s="58" t="s">
        <v>652</v>
      </c>
      <c r="D274" s="56">
        <v>47</v>
      </c>
      <c r="E274" s="56" t="s">
        <v>17</v>
      </c>
      <c r="F274" s="185"/>
      <c r="G274" s="185"/>
      <c r="H274" s="97">
        <f t="shared" si="57"/>
        <v>0</v>
      </c>
      <c r="I274" s="102">
        <f t="shared" si="55"/>
        <v>0</v>
      </c>
      <c r="J274" s="102">
        <f t="shared" si="56"/>
        <v>0</v>
      </c>
      <c r="K274" s="129">
        <f t="shared" si="58"/>
        <v>0</v>
      </c>
      <c r="L274" s="15"/>
    </row>
    <row r="275" spans="1:12" s="6" customFormat="1" x14ac:dyDescent="0.2">
      <c r="A275" s="53"/>
      <c r="B275" s="57" t="s">
        <v>653</v>
      </c>
      <c r="C275" s="58" t="s">
        <v>654</v>
      </c>
      <c r="D275" s="56">
        <v>2</v>
      </c>
      <c r="E275" s="56" t="s">
        <v>17</v>
      </c>
      <c r="F275" s="185"/>
      <c r="G275" s="185"/>
      <c r="H275" s="97">
        <f t="shared" si="57"/>
        <v>0</v>
      </c>
      <c r="I275" s="102">
        <f t="shared" si="55"/>
        <v>0</v>
      </c>
      <c r="J275" s="102">
        <f t="shared" si="56"/>
        <v>0</v>
      </c>
      <c r="K275" s="129">
        <f t="shared" si="58"/>
        <v>0</v>
      </c>
      <c r="L275" s="15"/>
    </row>
    <row r="276" spans="1:12" s="6" customFormat="1" x14ac:dyDescent="0.2">
      <c r="A276" s="53"/>
      <c r="B276" s="57" t="s">
        <v>655</v>
      </c>
      <c r="C276" s="58" t="s">
        <v>656</v>
      </c>
      <c r="D276" s="56">
        <v>9</v>
      </c>
      <c r="E276" s="56" t="s">
        <v>17</v>
      </c>
      <c r="F276" s="185"/>
      <c r="G276" s="185"/>
      <c r="H276" s="97">
        <f t="shared" si="57"/>
        <v>0</v>
      </c>
      <c r="I276" s="102">
        <f t="shared" si="55"/>
        <v>0</v>
      </c>
      <c r="J276" s="102">
        <f t="shared" si="56"/>
        <v>0</v>
      </c>
      <c r="K276" s="129">
        <f t="shared" si="58"/>
        <v>0</v>
      </c>
      <c r="L276" s="15"/>
    </row>
    <row r="277" spans="1:12" s="6" customFormat="1" x14ac:dyDescent="0.2">
      <c r="A277" s="53"/>
      <c r="B277" s="57" t="s">
        <v>657</v>
      </c>
      <c r="C277" s="64" t="s">
        <v>658</v>
      </c>
      <c r="D277" s="56">
        <v>60</v>
      </c>
      <c r="E277" s="56" t="s">
        <v>17</v>
      </c>
      <c r="F277" s="188"/>
      <c r="G277" s="185"/>
      <c r="H277" s="97">
        <f t="shared" si="57"/>
        <v>0</v>
      </c>
      <c r="I277" s="102">
        <f t="shared" si="55"/>
        <v>0</v>
      </c>
      <c r="J277" s="102">
        <f t="shared" si="56"/>
        <v>0</v>
      </c>
      <c r="K277" s="129">
        <f t="shared" si="58"/>
        <v>0</v>
      </c>
      <c r="L277" s="15"/>
    </row>
    <row r="278" spans="1:12" s="6" customFormat="1" x14ac:dyDescent="0.2">
      <c r="A278" s="53"/>
      <c r="B278" s="57" t="s">
        <v>659</v>
      </c>
      <c r="C278" s="58" t="s">
        <v>660</v>
      </c>
      <c r="D278" s="56">
        <v>252</v>
      </c>
      <c r="E278" s="56" t="s">
        <v>20</v>
      </c>
      <c r="F278" s="185"/>
      <c r="G278" s="185"/>
      <c r="H278" s="97">
        <f t="shared" si="57"/>
        <v>0</v>
      </c>
      <c r="I278" s="102">
        <f t="shared" si="55"/>
        <v>0</v>
      </c>
      <c r="J278" s="102">
        <f t="shared" si="56"/>
        <v>0</v>
      </c>
      <c r="K278" s="129">
        <f t="shared" si="58"/>
        <v>0</v>
      </c>
      <c r="L278" s="15"/>
    </row>
    <row r="279" spans="1:12" s="6" customFormat="1" x14ac:dyDescent="0.2">
      <c r="A279" s="53"/>
      <c r="B279" s="57" t="s">
        <v>661</v>
      </c>
      <c r="C279" s="64" t="s">
        <v>662</v>
      </c>
      <c r="D279" s="56">
        <v>170</v>
      </c>
      <c r="E279" s="56" t="s">
        <v>17</v>
      </c>
      <c r="F279" s="188"/>
      <c r="G279" s="185"/>
      <c r="H279" s="97">
        <f t="shared" si="57"/>
        <v>0</v>
      </c>
      <c r="I279" s="102">
        <f t="shared" si="55"/>
        <v>0</v>
      </c>
      <c r="J279" s="102">
        <f t="shared" si="56"/>
        <v>0</v>
      </c>
      <c r="K279" s="129">
        <f t="shared" si="58"/>
        <v>0</v>
      </c>
      <c r="L279" s="15"/>
    </row>
    <row r="280" spans="1:12" s="6" customFormat="1" x14ac:dyDescent="0.2">
      <c r="A280" s="53"/>
      <c r="B280" s="57" t="s">
        <v>663</v>
      </c>
      <c r="C280" s="64" t="s">
        <v>664</v>
      </c>
      <c r="D280" s="56">
        <v>20</v>
      </c>
      <c r="E280" s="56" t="s">
        <v>665</v>
      </c>
      <c r="F280" s="188"/>
      <c r="G280" s="185"/>
      <c r="H280" s="97">
        <f t="shared" si="57"/>
        <v>0</v>
      </c>
      <c r="I280" s="102">
        <f t="shared" si="55"/>
        <v>0</v>
      </c>
      <c r="J280" s="102">
        <f t="shared" si="56"/>
        <v>0</v>
      </c>
      <c r="K280" s="129">
        <f t="shared" si="58"/>
        <v>0</v>
      </c>
      <c r="L280" s="15"/>
    </row>
    <row r="281" spans="1:12" s="6" customFormat="1" x14ac:dyDescent="0.2">
      <c r="A281" s="53"/>
      <c r="B281" s="57" t="s">
        <v>666</v>
      </c>
      <c r="C281" s="64" t="s">
        <v>667</v>
      </c>
      <c r="D281" s="56">
        <v>45</v>
      </c>
      <c r="E281" s="56" t="s">
        <v>17</v>
      </c>
      <c r="F281" s="188"/>
      <c r="G281" s="185"/>
      <c r="H281" s="97">
        <f t="shared" si="57"/>
        <v>0</v>
      </c>
      <c r="I281" s="102">
        <f t="shared" si="55"/>
        <v>0</v>
      </c>
      <c r="J281" s="102">
        <f t="shared" si="56"/>
        <v>0</v>
      </c>
      <c r="K281" s="129">
        <f t="shared" si="58"/>
        <v>0</v>
      </c>
      <c r="L281" s="15"/>
    </row>
    <row r="282" spans="1:12" s="6" customFormat="1" x14ac:dyDescent="0.2">
      <c r="A282" s="53"/>
      <c r="B282" s="57" t="s">
        <v>668</v>
      </c>
      <c r="C282" s="64" t="s">
        <v>669</v>
      </c>
      <c r="D282" s="56">
        <v>8</v>
      </c>
      <c r="E282" s="56" t="s">
        <v>17</v>
      </c>
      <c r="F282" s="188"/>
      <c r="G282" s="185"/>
      <c r="H282" s="97">
        <f t="shared" si="57"/>
        <v>0</v>
      </c>
      <c r="I282" s="102">
        <f t="shared" si="55"/>
        <v>0</v>
      </c>
      <c r="J282" s="102">
        <f t="shared" si="56"/>
        <v>0</v>
      </c>
      <c r="K282" s="129">
        <f t="shared" si="58"/>
        <v>0</v>
      </c>
      <c r="L282" s="15"/>
    </row>
    <row r="283" spans="1:12" s="6" customFormat="1" x14ac:dyDescent="0.2">
      <c r="A283" s="53"/>
      <c r="B283" s="57" t="s">
        <v>670</v>
      </c>
      <c r="C283" s="64" t="s">
        <v>671</v>
      </c>
      <c r="D283" s="56">
        <v>6</v>
      </c>
      <c r="E283" s="56" t="s">
        <v>17</v>
      </c>
      <c r="F283" s="188"/>
      <c r="G283" s="185"/>
      <c r="H283" s="97">
        <f t="shared" si="57"/>
        <v>0</v>
      </c>
      <c r="I283" s="102">
        <f t="shared" si="55"/>
        <v>0</v>
      </c>
      <c r="J283" s="102">
        <f t="shared" si="56"/>
        <v>0</v>
      </c>
      <c r="K283" s="129">
        <f t="shared" si="58"/>
        <v>0</v>
      </c>
      <c r="L283" s="15"/>
    </row>
    <row r="284" spans="1:12" s="6" customFormat="1" x14ac:dyDescent="0.2">
      <c r="A284" s="53"/>
      <c r="B284" s="57" t="s">
        <v>672</v>
      </c>
      <c r="C284" s="64" t="s">
        <v>673</v>
      </c>
      <c r="D284" s="56">
        <v>24</v>
      </c>
      <c r="E284" s="56" t="s">
        <v>17</v>
      </c>
      <c r="F284" s="188"/>
      <c r="G284" s="185"/>
      <c r="H284" s="97">
        <f t="shared" si="57"/>
        <v>0</v>
      </c>
      <c r="I284" s="102">
        <f t="shared" si="55"/>
        <v>0</v>
      </c>
      <c r="J284" s="102">
        <f t="shared" si="56"/>
        <v>0</v>
      </c>
      <c r="K284" s="129">
        <f t="shared" si="58"/>
        <v>0</v>
      </c>
      <c r="L284" s="15"/>
    </row>
    <row r="285" spans="1:12" s="6" customFormat="1" x14ac:dyDescent="0.2">
      <c r="A285" s="53"/>
      <c r="B285" s="57" t="s">
        <v>674</v>
      </c>
      <c r="C285" s="64" t="s">
        <v>675</v>
      </c>
      <c r="D285" s="56">
        <v>20</v>
      </c>
      <c r="E285" s="56" t="s">
        <v>17</v>
      </c>
      <c r="F285" s="188"/>
      <c r="G285" s="185"/>
      <c r="H285" s="97">
        <f t="shared" si="57"/>
        <v>0</v>
      </c>
      <c r="I285" s="102">
        <f t="shared" si="55"/>
        <v>0</v>
      </c>
      <c r="J285" s="102">
        <f t="shared" si="56"/>
        <v>0</v>
      </c>
      <c r="K285" s="129">
        <f>(I285+J285)*D285</f>
        <v>0</v>
      </c>
      <c r="L285" s="15"/>
    </row>
    <row r="286" spans="1:12" s="6" customFormat="1" x14ac:dyDescent="0.2">
      <c r="A286" s="53"/>
      <c r="B286" s="57" t="s">
        <v>676</v>
      </c>
      <c r="C286" s="64" t="s">
        <v>677</v>
      </c>
      <c r="D286" s="56">
        <v>3000</v>
      </c>
      <c r="E286" s="56" t="s">
        <v>448</v>
      </c>
      <c r="F286" s="188"/>
      <c r="G286" s="185"/>
      <c r="H286" s="97">
        <f t="shared" si="57"/>
        <v>0</v>
      </c>
      <c r="I286" s="102">
        <f t="shared" si="55"/>
        <v>0</v>
      </c>
      <c r="J286" s="102">
        <f t="shared" si="56"/>
        <v>0</v>
      </c>
      <c r="K286" s="129">
        <f t="shared" si="58"/>
        <v>0</v>
      </c>
      <c r="L286" s="15"/>
    </row>
    <row r="287" spans="1:12" s="6" customFormat="1" x14ac:dyDescent="0.2">
      <c r="A287" s="53"/>
      <c r="B287" s="57" t="s">
        <v>678</v>
      </c>
      <c r="C287" s="64" t="s">
        <v>679</v>
      </c>
      <c r="D287" s="56">
        <v>380</v>
      </c>
      <c r="E287" s="56" t="s">
        <v>20</v>
      </c>
      <c r="F287" s="188"/>
      <c r="G287" s="185"/>
      <c r="H287" s="97">
        <f t="shared" si="57"/>
        <v>0</v>
      </c>
      <c r="I287" s="102">
        <f t="shared" si="55"/>
        <v>0</v>
      </c>
      <c r="J287" s="102">
        <f t="shared" si="56"/>
        <v>0</v>
      </c>
      <c r="K287" s="129">
        <f t="shared" si="58"/>
        <v>0</v>
      </c>
      <c r="L287" s="15"/>
    </row>
    <row r="288" spans="1:12" s="6" customFormat="1" x14ac:dyDescent="0.2">
      <c r="A288" s="53"/>
      <c r="B288" s="57" t="s">
        <v>680</v>
      </c>
      <c r="C288" s="64" t="s">
        <v>681</v>
      </c>
      <c r="D288" s="56">
        <v>315</v>
      </c>
      <c r="E288" s="56" t="s">
        <v>17</v>
      </c>
      <c r="F288" s="188"/>
      <c r="G288" s="185"/>
      <c r="H288" s="97">
        <f t="shared" si="57"/>
        <v>0</v>
      </c>
      <c r="I288" s="102">
        <f t="shared" si="55"/>
        <v>0</v>
      </c>
      <c r="J288" s="102">
        <f t="shared" si="56"/>
        <v>0</v>
      </c>
      <c r="K288" s="129">
        <f t="shared" si="58"/>
        <v>0</v>
      </c>
      <c r="L288" s="15"/>
    </row>
    <row r="289" spans="1:12" s="6" customFormat="1" x14ac:dyDescent="0.2">
      <c r="A289" s="53"/>
      <c r="B289" s="57" t="s">
        <v>682</v>
      </c>
      <c r="C289" s="58" t="s">
        <v>683</v>
      </c>
      <c r="D289" s="56">
        <v>12</v>
      </c>
      <c r="E289" s="56" t="s">
        <v>17</v>
      </c>
      <c r="F289" s="185"/>
      <c r="G289" s="185"/>
      <c r="H289" s="97">
        <f t="shared" si="57"/>
        <v>0</v>
      </c>
      <c r="I289" s="102">
        <f t="shared" si="55"/>
        <v>0</v>
      </c>
      <c r="J289" s="102">
        <f t="shared" si="56"/>
        <v>0</v>
      </c>
      <c r="K289" s="129">
        <f t="shared" si="58"/>
        <v>0</v>
      </c>
      <c r="L289" s="15"/>
    </row>
    <row r="290" spans="1:12" s="6" customFormat="1" x14ac:dyDescent="0.2">
      <c r="A290" s="53"/>
      <c r="B290" s="57" t="s">
        <v>684</v>
      </c>
      <c r="C290" s="58" t="s">
        <v>685</v>
      </c>
      <c r="D290" s="56">
        <v>320</v>
      </c>
      <c r="E290" s="56" t="s">
        <v>20</v>
      </c>
      <c r="F290" s="185"/>
      <c r="G290" s="185"/>
      <c r="H290" s="97">
        <f t="shared" si="57"/>
        <v>0</v>
      </c>
      <c r="I290" s="102">
        <f t="shared" si="55"/>
        <v>0</v>
      </c>
      <c r="J290" s="102">
        <f t="shared" si="56"/>
        <v>0</v>
      </c>
      <c r="K290" s="129">
        <f t="shared" si="58"/>
        <v>0</v>
      </c>
      <c r="L290" s="15"/>
    </row>
    <row r="291" spans="1:12" s="6" customFormat="1" x14ac:dyDescent="0.2">
      <c r="A291" s="53"/>
      <c r="B291" s="57" t="s">
        <v>686</v>
      </c>
      <c r="C291" s="58" t="s">
        <v>687</v>
      </c>
      <c r="D291" s="56">
        <v>212</v>
      </c>
      <c r="E291" s="56" t="s">
        <v>448</v>
      </c>
      <c r="F291" s="185"/>
      <c r="G291" s="185"/>
      <c r="H291" s="97">
        <f t="shared" si="57"/>
        <v>0</v>
      </c>
      <c r="I291" s="102">
        <f t="shared" si="55"/>
        <v>0</v>
      </c>
      <c r="J291" s="102">
        <f t="shared" si="56"/>
        <v>0</v>
      </c>
      <c r="K291" s="129">
        <f t="shared" si="58"/>
        <v>0</v>
      </c>
      <c r="L291" s="15"/>
    </row>
    <row r="292" spans="1:12" s="6" customFormat="1" x14ac:dyDescent="0.2">
      <c r="A292" s="53"/>
      <c r="B292" s="57" t="s">
        <v>688</v>
      </c>
      <c r="C292" s="58" t="s">
        <v>689</v>
      </c>
      <c r="D292" s="56">
        <v>212</v>
      </c>
      <c r="E292" s="56" t="s">
        <v>448</v>
      </c>
      <c r="F292" s="185"/>
      <c r="G292" s="185"/>
      <c r="H292" s="97">
        <f t="shared" si="57"/>
        <v>0</v>
      </c>
      <c r="I292" s="102">
        <f t="shared" si="55"/>
        <v>0</v>
      </c>
      <c r="J292" s="102">
        <f t="shared" si="56"/>
        <v>0</v>
      </c>
      <c r="K292" s="129">
        <f t="shared" si="58"/>
        <v>0</v>
      </c>
      <c r="L292" s="15"/>
    </row>
    <row r="293" spans="1:12" x14ac:dyDescent="0.2">
      <c r="A293" s="77"/>
      <c r="B293" s="59" t="s">
        <v>690</v>
      </c>
      <c r="C293" s="65" t="s">
        <v>691</v>
      </c>
      <c r="D293" s="56">
        <v>1</v>
      </c>
      <c r="E293" s="66" t="s">
        <v>17</v>
      </c>
      <c r="F293" s="185"/>
      <c r="G293" s="187"/>
      <c r="H293" s="97">
        <f t="shared" si="57"/>
        <v>0</v>
      </c>
      <c r="I293" s="90">
        <f t="shared" si="55"/>
        <v>0</v>
      </c>
      <c r="J293" s="90">
        <f t="shared" si="56"/>
        <v>0</v>
      </c>
      <c r="K293" s="128">
        <f t="shared" si="58"/>
        <v>0</v>
      </c>
      <c r="L293" s="17"/>
    </row>
    <row r="294" spans="1:12" s="1" customFormat="1" x14ac:dyDescent="0.2">
      <c r="A294" s="76"/>
      <c r="B294" s="147" t="s">
        <v>820</v>
      </c>
      <c r="C294" s="148" t="s">
        <v>692</v>
      </c>
      <c r="D294" s="56"/>
      <c r="E294" s="66"/>
      <c r="F294" s="101"/>
      <c r="G294" s="108"/>
      <c r="H294" s="126"/>
      <c r="I294" s="90">
        <f t="shared" si="55"/>
        <v>0</v>
      </c>
      <c r="J294" s="90">
        <f t="shared" si="56"/>
        <v>0</v>
      </c>
      <c r="K294" s="128"/>
      <c r="L294" s="18"/>
    </row>
    <row r="295" spans="1:12" ht="25.5" x14ac:dyDescent="0.2">
      <c r="A295" s="77"/>
      <c r="B295" s="59" t="s">
        <v>32</v>
      </c>
      <c r="C295" s="65" t="s">
        <v>693</v>
      </c>
      <c r="D295" s="56">
        <v>15</v>
      </c>
      <c r="E295" s="66" t="s">
        <v>17</v>
      </c>
      <c r="F295" s="185"/>
      <c r="G295" s="187"/>
      <c r="H295" s="97">
        <f t="shared" si="57"/>
        <v>0</v>
      </c>
      <c r="I295" s="90">
        <f t="shared" si="55"/>
        <v>0</v>
      </c>
      <c r="J295" s="90">
        <f t="shared" si="56"/>
        <v>0</v>
      </c>
      <c r="K295" s="128">
        <f t="shared" si="58"/>
        <v>0</v>
      </c>
      <c r="L295" s="17"/>
    </row>
    <row r="296" spans="1:12" ht="27.75" customHeight="1" x14ac:dyDescent="0.2">
      <c r="A296" s="77"/>
      <c r="B296" s="59" t="s">
        <v>327</v>
      </c>
      <c r="C296" s="65" t="s">
        <v>694</v>
      </c>
      <c r="D296" s="56">
        <v>14</v>
      </c>
      <c r="E296" s="66" t="s">
        <v>17</v>
      </c>
      <c r="F296" s="185"/>
      <c r="G296" s="187"/>
      <c r="H296" s="97">
        <f t="shared" si="57"/>
        <v>0</v>
      </c>
      <c r="I296" s="90">
        <f t="shared" si="55"/>
        <v>0</v>
      </c>
      <c r="J296" s="90">
        <f t="shared" si="56"/>
        <v>0</v>
      </c>
      <c r="K296" s="128">
        <f t="shared" si="58"/>
        <v>0</v>
      </c>
      <c r="L296" s="17"/>
    </row>
    <row r="297" spans="1:12" ht="15" customHeight="1" x14ac:dyDescent="0.2">
      <c r="A297" s="24"/>
      <c r="B297" s="169" t="s">
        <v>835</v>
      </c>
      <c r="C297" s="170"/>
      <c r="D297" s="170"/>
      <c r="E297" s="171"/>
      <c r="F297" s="117">
        <f>SUMPRODUCT(D198:D296,F198:F296)</f>
        <v>0</v>
      </c>
      <c r="G297" s="117">
        <f>SUMPRODUCT(D198:D296,G198:G296)</f>
        <v>0</v>
      </c>
      <c r="H297" s="118">
        <f>SUM(H198:H296)</f>
        <v>0</v>
      </c>
      <c r="I297" s="119">
        <f>SUMPRODUCT(D198:D296,I198:I296)</f>
        <v>0</v>
      </c>
      <c r="J297" s="119">
        <f>SUMPRODUCT(D198:D296,J198:J296)</f>
        <v>0</v>
      </c>
      <c r="K297" s="120">
        <f>SUM(K199:K296)</f>
        <v>0</v>
      </c>
      <c r="L297" s="17"/>
    </row>
    <row r="298" spans="1:12" x14ac:dyDescent="0.2">
      <c r="A298" s="80"/>
      <c r="B298" s="26" t="s">
        <v>100</v>
      </c>
      <c r="C298" s="81" t="s">
        <v>105</v>
      </c>
      <c r="D298" s="82"/>
      <c r="E298" s="82"/>
      <c r="F298" s="121"/>
      <c r="G298" s="121"/>
      <c r="H298" s="122"/>
      <c r="I298" s="123"/>
      <c r="J298" s="123"/>
      <c r="K298" s="124"/>
      <c r="L298" s="17"/>
    </row>
    <row r="299" spans="1:12" x14ac:dyDescent="0.2">
      <c r="A299" s="51"/>
      <c r="B299" s="147" t="s">
        <v>15</v>
      </c>
      <c r="C299" s="148" t="s">
        <v>695</v>
      </c>
      <c r="D299" s="56"/>
      <c r="E299" s="66"/>
      <c r="F299" s="101"/>
      <c r="G299" s="108"/>
      <c r="H299" s="125"/>
      <c r="I299" s="111"/>
      <c r="J299" s="126"/>
      <c r="K299" s="127"/>
      <c r="L299" s="17"/>
    </row>
    <row r="300" spans="1:12" ht="38.25" x14ac:dyDescent="0.2">
      <c r="A300" s="51"/>
      <c r="B300" s="59" t="s">
        <v>7</v>
      </c>
      <c r="C300" s="65" t="s">
        <v>696</v>
      </c>
      <c r="D300" s="56">
        <v>3</v>
      </c>
      <c r="E300" s="66" t="s">
        <v>17</v>
      </c>
      <c r="F300" s="185"/>
      <c r="G300" s="187"/>
      <c r="H300" s="97">
        <f t="shared" ref="H300" si="59">SUM(F300:G300)*D300</f>
        <v>0</v>
      </c>
      <c r="I300" s="90">
        <f>ROUND(F300*(1+$K$4),2)</f>
        <v>0</v>
      </c>
      <c r="J300" s="90">
        <f>ROUND(G300*(1+$K$4),2)</f>
        <v>0</v>
      </c>
      <c r="K300" s="130">
        <f>(I300+J300)*D300</f>
        <v>0</v>
      </c>
      <c r="L300" s="17"/>
    </row>
    <row r="301" spans="1:12" x14ac:dyDescent="0.2">
      <c r="A301" s="51"/>
      <c r="B301" s="59" t="s">
        <v>22</v>
      </c>
      <c r="C301" s="65" t="s">
        <v>570</v>
      </c>
      <c r="D301" s="56"/>
      <c r="E301" s="66"/>
      <c r="F301" s="101"/>
      <c r="G301" s="108"/>
      <c r="H301" s="126"/>
      <c r="I301" s="90"/>
      <c r="J301" s="90"/>
      <c r="K301" s="130"/>
      <c r="L301" s="17"/>
    </row>
    <row r="302" spans="1:12" x14ac:dyDescent="0.2">
      <c r="A302" s="51"/>
      <c r="B302" s="59" t="s">
        <v>697</v>
      </c>
      <c r="C302" s="65" t="s">
        <v>572</v>
      </c>
      <c r="D302" s="56">
        <v>3100</v>
      </c>
      <c r="E302" s="66" t="s">
        <v>20</v>
      </c>
      <c r="F302" s="185"/>
      <c r="G302" s="187"/>
      <c r="H302" s="97">
        <f t="shared" ref="H302:H304" si="60">SUM(F302:G302)*D302</f>
        <v>0</v>
      </c>
      <c r="I302" s="90">
        <f t="shared" ref="I302:J304" si="61">ROUND(F302*(1+$K$4),2)</f>
        <v>0</v>
      </c>
      <c r="J302" s="90">
        <f t="shared" si="61"/>
        <v>0</v>
      </c>
      <c r="K302" s="130">
        <f t="shared" ref="K302:K365" si="62">(I302+J302)*D302</f>
        <v>0</v>
      </c>
      <c r="L302" s="17"/>
    </row>
    <row r="303" spans="1:12" x14ac:dyDescent="0.2">
      <c r="A303" s="51"/>
      <c r="B303" s="59" t="s">
        <v>698</v>
      </c>
      <c r="C303" s="65" t="s">
        <v>574</v>
      </c>
      <c r="D303" s="56">
        <v>7000</v>
      </c>
      <c r="E303" s="66" t="s">
        <v>20</v>
      </c>
      <c r="F303" s="185"/>
      <c r="G303" s="187"/>
      <c r="H303" s="97">
        <f t="shared" si="60"/>
        <v>0</v>
      </c>
      <c r="I303" s="90">
        <f t="shared" si="61"/>
        <v>0</v>
      </c>
      <c r="J303" s="90">
        <f t="shared" si="61"/>
        <v>0</v>
      </c>
      <c r="K303" s="130">
        <f t="shared" si="62"/>
        <v>0</v>
      </c>
      <c r="L303" s="17"/>
    </row>
    <row r="304" spans="1:12" x14ac:dyDescent="0.2">
      <c r="A304" s="51"/>
      <c r="B304" s="59" t="s">
        <v>699</v>
      </c>
      <c r="C304" s="65" t="s">
        <v>576</v>
      </c>
      <c r="D304" s="56">
        <v>500</v>
      </c>
      <c r="E304" s="66" t="s">
        <v>20</v>
      </c>
      <c r="F304" s="185"/>
      <c r="G304" s="187"/>
      <c r="H304" s="97">
        <f t="shared" si="60"/>
        <v>0</v>
      </c>
      <c r="I304" s="90">
        <f t="shared" si="61"/>
        <v>0</v>
      </c>
      <c r="J304" s="90">
        <f t="shared" si="61"/>
        <v>0</v>
      </c>
      <c r="K304" s="130">
        <f t="shared" si="62"/>
        <v>0</v>
      </c>
      <c r="L304" s="17"/>
    </row>
    <row r="305" spans="1:12" x14ac:dyDescent="0.2">
      <c r="A305" s="51"/>
      <c r="B305" s="59" t="s">
        <v>23</v>
      </c>
      <c r="C305" s="65" t="s">
        <v>700</v>
      </c>
      <c r="D305" s="56"/>
      <c r="E305" s="66"/>
      <c r="F305" s="131"/>
      <c r="G305" s="108"/>
      <c r="H305" s="126"/>
      <c r="I305" s="90"/>
      <c r="J305" s="90"/>
      <c r="K305" s="130"/>
      <c r="L305" s="17"/>
    </row>
    <row r="306" spans="1:12" x14ac:dyDescent="0.2">
      <c r="A306" s="51"/>
      <c r="B306" s="59" t="s">
        <v>701</v>
      </c>
      <c r="C306" s="65" t="s">
        <v>702</v>
      </c>
      <c r="D306" s="56">
        <v>56</v>
      </c>
      <c r="E306" s="66" t="s">
        <v>17</v>
      </c>
      <c r="F306" s="185"/>
      <c r="G306" s="187"/>
      <c r="H306" s="97">
        <f t="shared" ref="H306:H307" si="63">SUM(F306:G306)*D306</f>
        <v>0</v>
      </c>
      <c r="I306" s="90">
        <f>ROUND(F306*(1+$K$4),2)</f>
        <v>0</v>
      </c>
      <c r="J306" s="90">
        <f>ROUND(G306*(1+$K$4),2)</f>
        <v>0</v>
      </c>
      <c r="K306" s="130">
        <f t="shared" si="62"/>
        <v>0</v>
      </c>
      <c r="L306" s="17"/>
    </row>
    <row r="307" spans="1:12" x14ac:dyDescent="0.2">
      <c r="A307" s="51"/>
      <c r="B307" s="59" t="s">
        <v>703</v>
      </c>
      <c r="C307" s="65" t="s">
        <v>704</v>
      </c>
      <c r="D307" s="56">
        <v>8</v>
      </c>
      <c r="E307" s="66" t="s">
        <v>17</v>
      </c>
      <c r="F307" s="185"/>
      <c r="G307" s="187"/>
      <c r="H307" s="97">
        <f t="shared" si="63"/>
        <v>0</v>
      </c>
      <c r="I307" s="90">
        <f>ROUND(F307*(1+$K$4),2)</f>
        <v>0</v>
      </c>
      <c r="J307" s="90">
        <f>ROUND(G307*(1+$K$4),2)</f>
        <v>0</v>
      </c>
      <c r="K307" s="130">
        <f t="shared" si="62"/>
        <v>0</v>
      </c>
      <c r="L307" s="17"/>
    </row>
    <row r="308" spans="1:12" x14ac:dyDescent="0.2">
      <c r="A308" s="51"/>
      <c r="B308" s="59" t="s">
        <v>24</v>
      </c>
      <c r="C308" s="65" t="s">
        <v>705</v>
      </c>
      <c r="D308" s="56"/>
      <c r="E308" s="66"/>
      <c r="F308" s="131"/>
      <c r="G308" s="108"/>
      <c r="H308" s="126"/>
      <c r="I308" s="90"/>
      <c r="J308" s="90"/>
      <c r="K308" s="130"/>
      <c r="L308" s="17"/>
    </row>
    <row r="309" spans="1:12" x14ac:dyDescent="0.2">
      <c r="A309" s="51"/>
      <c r="B309" s="59" t="s">
        <v>532</v>
      </c>
      <c r="C309" s="65" t="s">
        <v>706</v>
      </c>
      <c r="D309" s="56">
        <v>2</v>
      </c>
      <c r="E309" s="66" t="s">
        <v>17</v>
      </c>
      <c r="F309" s="185"/>
      <c r="G309" s="187"/>
      <c r="H309" s="97">
        <f t="shared" ref="H309:H372" si="64">SUM(F309:G309)*D309</f>
        <v>0</v>
      </c>
      <c r="I309" s="90">
        <f t="shared" ref="I309:I318" si="65">ROUND(F309*(1+$K$4),2)</f>
        <v>0</v>
      </c>
      <c r="J309" s="90">
        <f t="shared" ref="J309:J318" si="66">ROUND(G309*(1+$K$4),2)</f>
        <v>0</v>
      </c>
      <c r="K309" s="130">
        <f t="shared" si="62"/>
        <v>0</v>
      </c>
      <c r="L309" s="17"/>
    </row>
    <row r="310" spans="1:12" x14ac:dyDescent="0.2">
      <c r="A310" s="51"/>
      <c r="B310" s="59" t="s">
        <v>534</v>
      </c>
      <c r="C310" s="65" t="s">
        <v>707</v>
      </c>
      <c r="D310" s="56">
        <v>1</v>
      </c>
      <c r="E310" s="66" t="s">
        <v>17</v>
      </c>
      <c r="F310" s="185"/>
      <c r="G310" s="187"/>
      <c r="H310" s="97">
        <f t="shared" si="64"/>
        <v>0</v>
      </c>
      <c r="I310" s="90">
        <f t="shared" si="65"/>
        <v>0</v>
      </c>
      <c r="J310" s="90">
        <f t="shared" si="66"/>
        <v>0</v>
      </c>
      <c r="K310" s="130">
        <f t="shared" si="62"/>
        <v>0</v>
      </c>
      <c r="L310" s="17"/>
    </row>
    <row r="311" spans="1:12" x14ac:dyDescent="0.2">
      <c r="A311" s="51"/>
      <c r="B311" s="59" t="s">
        <v>301</v>
      </c>
      <c r="C311" s="65" t="s">
        <v>708</v>
      </c>
      <c r="D311" s="56">
        <v>45</v>
      </c>
      <c r="E311" s="66" t="s">
        <v>20</v>
      </c>
      <c r="F311" s="185"/>
      <c r="G311" s="187"/>
      <c r="H311" s="97">
        <f t="shared" si="64"/>
        <v>0</v>
      </c>
      <c r="I311" s="90">
        <f t="shared" si="65"/>
        <v>0</v>
      </c>
      <c r="J311" s="90">
        <f t="shared" si="66"/>
        <v>0</v>
      </c>
      <c r="K311" s="130">
        <f t="shared" si="62"/>
        <v>0</v>
      </c>
      <c r="L311" s="17"/>
    </row>
    <row r="312" spans="1:12" x14ac:dyDescent="0.2">
      <c r="A312" s="51"/>
      <c r="B312" s="59" t="s">
        <v>303</v>
      </c>
      <c r="C312" s="65" t="s">
        <v>709</v>
      </c>
      <c r="D312" s="56">
        <v>8</v>
      </c>
      <c r="E312" s="66" t="s">
        <v>17</v>
      </c>
      <c r="F312" s="185"/>
      <c r="G312" s="187"/>
      <c r="H312" s="97">
        <f t="shared" si="64"/>
        <v>0</v>
      </c>
      <c r="I312" s="90">
        <f t="shared" si="65"/>
        <v>0</v>
      </c>
      <c r="J312" s="90">
        <f t="shared" si="66"/>
        <v>0</v>
      </c>
      <c r="K312" s="130">
        <f t="shared" si="62"/>
        <v>0</v>
      </c>
      <c r="L312" s="17"/>
    </row>
    <row r="313" spans="1:12" x14ac:dyDescent="0.2">
      <c r="A313" s="51"/>
      <c r="B313" s="59" t="s">
        <v>306</v>
      </c>
      <c r="C313" s="65" t="s">
        <v>710</v>
      </c>
      <c r="D313" s="56">
        <v>12</v>
      </c>
      <c r="E313" s="66" t="s">
        <v>17</v>
      </c>
      <c r="F313" s="185"/>
      <c r="G313" s="187"/>
      <c r="H313" s="97">
        <f t="shared" si="64"/>
        <v>0</v>
      </c>
      <c r="I313" s="90">
        <f t="shared" si="65"/>
        <v>0</v>
      </c>
      <c r="J313" s="90">
        <f t="shared" si="66"/>
        <v>0</v>
      </c>
      <c r="K313" s="130">
        <f t="shared" si="62"/>
        <v>0</v>
      </c>
      <c r="L313" s="17"/>
    </row>
    <row r="314" spans="1:12" x14ac:dyDescent="0.2">
      <c r="A314" s="51"/>
      <c r="B314" s="59" t="s">
        <v>308</v>
      </c>
      <c r="C314" s="65" t="s">
        <v>711</v>
      </c>
      <c r="D314" s="56">
        <v>222</v>
      </c>
      <c r="E314" s="66" t="s">
        <v>17</v>
      </c>
      <c r="F314" s="185"/>
      <c r="G314" s="187"/>
      <c r="H314" s="97">
        <f t="shared" si="64"/>
        <v>0</v>
      </c>
      <c r="I314" s="90">
        <f t="shared" si="65"/>
        <v>0</v>
      </c>
      <c r="J314" s="90">
        <f t="shared" si="66"/>
        <v>0</v>
      </c>
      <c r="K314" s="130">
        <f t="shared" si="62"/>
        <v>0</v>
      </c>
      <c r="L314" s="17"/>
    </row>
    <row r="315" spans="1:12" ht="25.5" x14ac:dyDescent="0.2">
      <c r="A315" s="51"/>
      <c r="B315" s="59" t="s">
        <v>310</v>
      </c>
      <c r="C315" s="65" t="s">
        <v>712</v>
      </c>
      <c r="D315" s="63">
        <v>30</v>
      </c>
      <c r="E315" s="79" t="s">
        <v>17</v>
      </c>
      <c r="F315" s="186"/>
      <c r="G315" s="189"/>
      <c r="H315" s="97">
        <f t="shared" si="64"/>
        <v>0</v>
      </c>
      <c r="I315" s="90">
        <f t="shared" si="65"/>
        <v>0</v>
      </c>
      <c r="J315" s="90">
        <f t="shared" si="66"/>
        <v>0</v>
      </c>
      <c r="K315" s="130">
        <f t="shared" si="62"/>
        <v>0</v>
      </c>
      <c r="L315" s="17"/>
    </row>
    <row r="316" spans="1:12" ht="25.5" x14ac:dyDescent="0.2">
      <c r="A316" s="51"/>
      <c r="B316" s="59" t="s">
        <v>312</v>
      </c>
      <c r="C316" s="65" t="s">
        <v>713</v>
      </c>
      <c r="D316" s="63">
        <v>14</v>
      </c>
      <c r="E316" s="79" t="s">
        <v>17</v>
      </c>
      <c r="F316" s="186"/>
      <c r="G316" s="189"/>
      <c r="H316" s="97">
        <f t="shared" si="64"/>
        <v>0</v>
      </c>
      <c r="I316" s="90">
        <f t="shared" si="65"/>
        <v>0</v>
      </c>
      <c r="J316" s="90">
        <f t="shared" si="66"/>
        <v>0</v>
      </c>
      <c r="K316" s="130">
        <f t="shared" si="62"/>
        <v>0</v>
      </c>
      <c r="L316" s="17"/>
    </row>
    <row r="317" spans="1:12" s="6" customFormat="1" x14ac:dyDescent="0.2">
      <c r="A317" s="53"/>
      <c r="B317" s="57" t="s">
        <v>314</v>
      </c>
      <c r="C317" s="58" t="s">
        <v>714</v>
      </c>
      <c r="D317" s="56">
        <v>100</v>
      </c>
      <c r="E317" s="56" t="s">
        <v>20</v>
      </c>
      <c r="F317" s="185"/>
      <c r="G317" s="185"/>
      <c r="H317" s="97">
        <f t="shared" si="64"/>
        <v>0</v>
      </c>
      <c r="I317" s="102">
        <f t="shared" si="65"/>
        <v>0</v>
      </c>
      <c r="J317" s="102">
        <f t="shared" si="66"/>
        <v>0</v>
      </c>
      <c r="K317" s="132">
        <f t="shared" si="62"/>
        <v>0</v>
      </c>
      <c r="L317" s="15"/>
    </row>
    <row r="318" spans="1:12" x14ac:dyDescent="0.2">
      <c r="A318" s="51"/>
      <c r="B318" s="59" t="s">
        <v>316</v>
      </c>
      <c r="C318" s="65" t="s">
        <v>715</v>
      </c>
      <c r="D318" s="56">
        <v>300</v>
      </c>
      <c r="E318" s="66" t="s">
        <v>20</v>
      </c>
      <c r="F318" s="185"/>
      <c r="G318" s="187"/>
      <c r="H318" s="97">
        <f t="shared" si="64"/>
        <v>0</v>
      </c>
      <c r="I318" s="90">
        <f t="shared" si="65"/>
        <v>0</v>
      </c>
      <c r="J318" s="90">
        <f t="shared" si="66"/>
        <v>0</v>
      </c>
      <c r="K318" s="130">
        <f t="shared" si="62"/>
        <v>0</v>
      </c>
      <c r="L318" s="17"/>
    </row>
    <row r="319" spans="1:12" x14ac:dyDescent="0.2">
      <c r="A319" s="51"/>
      <c r="B319" s="147" t="s">
        <v>819</v>
      </c>
      <c r="C319" s="148" t="s">
        <v>716</v>
      </c>
      <c r="D319" s="56"/>
      <c r="E319" s="66"/>
      <c r="F319" s="101"/>
      <c r="G319" s="108"/>
      <c r="H319" s="133"/>
      <c r="I319" s="90"/>
      <c r="J319" s="90"/>
      <c r="K319" s="130"/>
      <c r="L319" s="17"/>
    </row>
    <row r="320" spans="1:12" ht="25.5" x14ac:dyDescent="0.2">
      <c r="A320" s="51"/>
      <c r="B320" s="59" t="s">
        <v>21</v>
      </c>
      <c r="C320" s="65" t="s">
        <v>717</v>
      </c>
      <c r="D320" s="56">
        <v>17</v>
      </c>
      <c r="E320" s="66" t="s">
        <v>17</v>
      </c>
      <c r="F320" s="185"/>
      <c r="G320" s="187"/>
      <c r="H320" s="97">
        <f t="shared" si="64"/>
        <v>0</v>
      </c>
      <c r="I320" s="90">
        <f t="shared" ref="I320:J323" si="67">ROUND(F320*(1+$K$4),2)</f>
        <v>0</v>
      </c>
      <c r="J320" s="90">
        <f t="shared" si="67"/>
        <v>0</v>
      </c>
      <c r="K320" s="130">
        <f t="shared" si="62"/>
        <v>0</v>
      </c>
      <c r="L320" s="17"/>
    </row>
    <row r="321" spans="1:12" x14ac:dyDescent="0.2">
      <c r="A321" s="51"/>
      <c r="B321" s="59" t="s">
        <v>25</v>
      </c>
      <c r="C321" s="65" t="s">
        <v>718</v>
      </c>
      <c r="D321" s="56">
        <v>45</v>
      </c>
      <c r="E321" s="66" t="s">
        <v>20</v>
      </c>
      <c r="F321" s="185"/>
      <c r="G321" s="187"/>
      <c r="H321" s="97">
        <f t="shared" si="64"/>
        <v>0</v>
      </c>
      <c r="I321" s="90">
        <f t="shared" si="67"/>
        <v>0</v>
      </c>
      <c r="J321" s="90">
        <f t="shared" si="67"/>
        <v>0</v>
      </c>
      <c r="K321" s="130">
        <f t="shared" si="62"/>
        <v>0</v>
      </c>
      <c r="L321" s="17"/>
    </row>
    <row r="322" spans="1:12" x14ac:dyDescent="0.2">
      <c r="A322" s="51"/>
      <c r="B322" s="59" t="s">
        <v>29</v>
      </c>
      <c r="C322" s="65" t="s">
        <v>624</v>
      </c>
      <c r="D322" s="56">
        <v>285</v>
      </c>
      <c r="E322" s="66" t="s">
        <v>20</v>
      </c>
      <c r="F322" s="185"/>
      <c r="G322" s="187"/>
      <c r="H322" s="97">
        <f t="shared" si="64"/>
        <v>0</v>
      </c>
      <c r="I322" s="90">
        <f t="shared" si="67"/>
        <v>0</v>
      </c>
      <c r="J322" s="90">
        <f t="shared" si="67"/>
        <v>0</v>
      </c>
      <c r="K322" s="130">
        <f t="shared" si="62"/>
        <v>0</v>
      </c>
      <c r="L322" s="17"/>
    </row>
    <row r="323" spans="1:12" x14ac:dyDescent="0.2">
      <c r="A323" s="51"/>
      <c r="B323" s="59" t="s">
        <v>67</v>
      </c>
      <c r="C323" s="65" t="s">
        <v>626</v>
      </c>
      <c r="D323" s="56">
        <v>17</v>
      </c>
      <c r="E323" s="66" t="s">
        <v>17</v>
      </c>
      <c r="F323" s="185"/>
      <c r="G323" s="187"/>
      <c r="H323" s="97">
        <f t="shared" si="64"/>
        <v>0</v>
      </c>
      <c r="I323" s="90">
        <f t="shared" si="67"/>
        <v>0</v>
      </c>
      <c r="J323" s="90">
        <f t="shared" si="67"/>
        <v>0</v>
      </c>
      <c r="K323" s="130">
        <f t="shared" si="62"/>
        <v>0</v>
      </c>
      <c r="L323" s="17"/>
    </row>
    <row r="324" spans="1:12" x14ac:dyDescent="0.2">
      <c r="A324" s="51"/>
      <c r="B324" s="59" t="s">
        <v>101</v>
      </c>
      <c r="C324" s="65" t="s">
        <v>719</v>
      </c>
      <c r="D324" s="63"/>
      <c r="E324" s="79"/>
      <c r="F324" s="191"/>
      <c r="G324" s="189"/>
      <c r="H324" s="133"/>
      <c r="I324" s="90"/>
      <c r="J324" s="90"/>
      <c r="K324" s="130"/>
      <c r="L324" s="17"/>
    </row>
    <row r="325" spans="1:12" x14ac:dyDescent="0.2">
      <c r="A325" s="51"/>
      <c r="B325" s="59" t="s">
        <v>578</v>
      </c>
      <c r="C325" s="65" t="s">
        <v>720</v>
      </c>
      <c r="D325" s="56">
        <v>4</v>
      </c>
      <c r="E325" s="66" t="s">
        <v>17</v>
      </c>
      <c r="F325" s="185"/>
      <c r="G325" s="187"/>
      <c r="H325" s="97">
        <f t="shared" si="64"/>
        <v>0</v>
      </c>
      <c r="I325" s="90">
        <f t="shared" ref="I325:I356" si="68">ROUND(F325*(1+$K$4),2)</f>
        <v>0</v>
      </c>
      <c r="J325" s="90">
        <f t="shared" ref="J325:J356" si="69">ROUND(G325*(1+$K$4),2)</f>
        <v>0</v>
      </c>
      <c r="K325" s="130">
        <f t="shared" si="62"/>
        <v>0</v>
      </c>
      <c r="L325" s="17"/>
    </row>
    <row r="326" spans="1:12" x14ac:dyDescent="0.2">
      <c r="A326" s="51"/>
      <c r="B326" s="59" t="s">
        <v>580</v>
      </c>
      <c r="C326" s="65" t="s">
        <v>721</v>
      </c>
      <c r="D326" s="56">
        <v>8</v>
      </c>
      <c r="E326" s="66" t="s">
        <v>17</v>
      </c>
      <c r="F326" s="185"/>
      <c r="G326" s="187"/>
      <c r="H326" s="97">
        <f t="shared" si="64"/>
        <v>0</v>
      </c>
      <c r="I326" s="90">
        <f t="shared" si="68"/>
        <v>0</v>
      </c>
      <c r="J326" s="90">
        <f t="shared" si="69"/>
        <v>0</v>
      </c>
      <c r="K326" s="130">
        <f t="shared" si="62"/>
        <v>0</v>
      </c>
      <c r="L326" s="17"/>
    </row>
    <row r="327" spans="1:12" x14ac:dyDescent="0.2">
      <c r="A327" s="51"/>
      <c r="B327" s="59" t="s">
        <v>157</v>
      </c>
      <c r="C327" s="65" t="s">
        <v>722</v>
      </c>
      <c r="D327" s="56">
        <v>48</v>
      </c>
      <c r="E327" s="66" t="s">
        <v>17</v>
      </c>
      <c r="F327" s="185"/>
      <c r="G327" s="187"/>
      <c r="H327" s="97">
        <f t="shared" si="64"/>
        <v>0</v>
      </c>
      <c r="I327" s="90">
        <f t="shared" si="68"/>
        <v>0</v>
      </c>
      <c r="J327" s="90">
        <f t="shared" si="69"/>
        <v>0</v>
      </c>
      <c r="K327" s="130">
        <f t="shared" si="62"/>
        <v>0</v>
      </c>
      <c r="L327" s="17"/>
    </row>
    <row r="328" spans="1:12" ht="38.25" x14ac:dyDescent="0.2">
      <c r="A328" s="51"/>
      <c r="B328" s="59" t="s">
        <v>587</v>
      </c>
      <c r="C328" s="65" t="s">
        <v>723</v>
      </c>
      <c r="D328" s="56">
        <v>3</v>
      </c>
      <c r="E328" s="79" t="s">
        <v>17</v>
      </c>
      <c r="F328" s="185"/>
      <c r="G328" s="187"/>
      <c r="H328" s="97">
        <f t="shared" si="64"/>
        <v>0</v>
      </c>
      <c r="I328" s="90">
        <f t="shared" si="68"/>
        <v>0</v>
      </c>
      <c r="J328" s="90">
        <f t="shared" si="69"/>
        <v>0</v>
      </c>
      <c r="K328" s="130">
        <f t="shared" si="62"/>
        <v>0</v>
      </c>
      <c r="L328" s="17"/>
    </row>
    <row r="329" spans="1:12" ht="25.5" x14ac:dyDescent="0.2">
      <c r="A329" s="51"/>
      <c r="B329" s="59" t="s">
        <v>589</v>
      </c>
      <c r="C329" s="65" t="s">
        <v>724</v>
      </c>
      <c r="D329" s="63">
        <v>22</v>
      </c>
      <c r="E329" s="79" t="s">
        <v>17</v>
      </c>
      <c r="F329" s="186"/>
      <c r="G329" s="189"/>
      <c r="H329" s="97">
        <f t="shared" si="64"/>
        <v>0</v>
      </c>
      <c r="I329" s="90">
        <f t="shared" si="68"/>
        <v>0</v>
      </c>
      <c r="J329" s="90">
        <f t="shared" si="69"/>
        <v>0</v>
      </c>
      <c r="K329" s="130">
        <f t="shared" si="62"/>
        <v>0</v>
      </c>
      <c r="L329" s="17"/>
    </row>
    <row r="330" spans="1:12" x14ac:dyDescent="0.2">
      <c r="A330" s="51"/>
      <c r="B330" s="59" t="s">
        <v>595</v>
      </c>
      <c r="C330" s="65" t="s">
        <v>725</v>
      </c>
      <c r="D330" s="63">
        <v>9</v>
      </c>
      <c r="E330" s="79" t="s">
        <v>17</v>
      </c>
      <c r="F330" s="186"/>
      <c r="G330" s="189"/>
      <c r="H330" s="97">
        <f t="shared" si="64"/>
        <v>0</v>
      </c>
      <c r="I330" s="90">
        <f t="shared" si="68"/>
        <v>0</v>
      </c>
      <c r="J330" s="90">
        <f t="shared" si="69"/>
        <v>0</v>
      </c>
      <c r="K330" s="130">
        <f t="shared" si="62"/>
        <v>0</v>
      </c>
      <c r="L330" s="17"/>
    </row>
    <row r="331" spans="1:12" x14ac:dyDescent="0.2">
      <c r="A331" s="51"/>
      <c r="B331" s="59" t="s">
        <v>600</v>
      </c>
      <c r="C331" s="65" t="s">
        <v>726</v>
      </c>
      <c r="D331" s="63">
        <v>2</v>
      </c>
      <c r="E331" s="79" t="s">
        <v>17</v>
      </c>
      <c r="F331" s="186"/>
      <c r="G331" s="189"/>
      <c r="H331" s="97">
        <f t="shared" si="64"/>
        <v>0</v>
      </c>
      <c r="I331" s="90">
        <f t="shared" si="68"/>
        <v>0</v>
      </c>
      <c r="J331" s="90">
        <f t="shared" si="69"/>
        <v>0</v>
      </c>
      <c r="K331" s="130">
        <f t="shared" si="62"/>
        <v>0</v>
      </c>
      <c r="L331" s="17"/>
    </row>
    <row r="332" spans="1:12" x14ac:dyDescent="0.2">
      <c r="A332" s="51"/>
      <c r="B332" s="59" t="s">
        <v>602</v>
      </c>
      <c r="C332" s="65" t="s">
        <v>727</v>
      </c>
      <c r="D332" s="63">
        <v>1</v>
      </c>
      <c r="E332" s="79" t="s">
        <v>17</v>
      </c>
      <c r="F332" s="186"/>
      <c r="G332" s="189"/>
      <c r="H332" s="97">
        <f t="shared" si="64"/>
        <v>0</v>
      </c>
      <c r="I332" s="90">
        <f t="shared" si="68"/>
        <v>0</v>
      </c>
      <c r="J332" s="90">
        <f t="shared" si="69"/>
        <v>0</v>
      </c>
      <c r="K332" s="130">
        <f t="shared" si="62"/>
        <v>0</v>
      </c>
      <c r="L332" s="17"/>
    </row>
    <row r="333" spans="1:12" x14ac:dyDescent="0.2">
      <c r="A333" s="51"/>
      <c r="B333" s="59" t="s">
        <v>604</v>
      </c>
      <c r="C333" s="65" t="s">
        <v>728</v>
      </c>
      <c r="D333" s="63">
        <v>4</v>
      </c>
      <c r="E333" s="79" t="s">
        <v>17</v>
      </c>
      <c r="F333" s="186"/>
      <c r="G333" s="189"/>
      <c r="H333" s="97">
        <f t="shared" si="64"/>
        <v>0</v>
      </c>
      <c r="I333" s="90">
        <f t="shared" si="68"/>
        <v>0</v>
      </c>
      <c r="J333" s="90">
        <f t="shared" si="69"/>
        <v>0</v>
      </c>
      <c r="K333" s="130">
        <f t="shared" si="62"/>
        <v>0</v>
      </c>
      <c r="L333" s="17"/>
    </row>
    <row r="334" spans="1:12" x14ac:dyDescent="0.2">
      <c r="A334" s="51"/>
      <c r="B334" s="59" t="s">
        <v>612</v>
      </c>
      <c r="C334" s="65" t="s">
        <v>766</v>
      </c>
      <c r="D334" s="56">
        <v>6</v>
      </c>
      <c r="E334" s="66" t="s">
        <v>17</v>
      </c>
      <c r="F334" s="185"/>
      <c r="G334" s="187"/>
      <c r="H334" s="97">
        <f t="shared" si="64"/>
        <v>0</v>
      </c>
      <c r="I334" s="90">
        <f t="shared" si="68"/>
        <v>0</v>
      </c>
      <c r="J334" s="90">
        <f t="shared" si="69"/>
        <v>0</v>
      </c>
      <c r="K334" s="130">
        <f t="shared" si="62"/>
        <v>0</v>
      </c>
      <c r="L334" s="17"/>
    </row>
    <row r="335" spans="1:12" x14ac:dyDescent="0.2">
      <c r="A335" s="51"/>
      <c r="B335" s="59" t="s">
        <v>614</v>
      </c>
      <c r="C335" s="65" t="s">
        <v>729</v>
      </c>
      <c r="D335" s="56">
        <v>120</v>
      </c>
      <c r="E335" s="66" t="s">
        <v>17</v>
      </c>
      <c r="F335" s="185"/>
      <c r="G335" s="187"/>
      <c r="H335" s="97">
        <f t="shared" si="64"/>
        <v>0</v>
      </c>
      <c r="I335" s="90">
        <f t="shared" si="68"/>
        <v>0</v>
      </c>
      <c r="J335" s="90">
        <f t="shared" si="69"/>
        <v>0</v>
      </c>
      <c r="K335" s="130">
        <f t="shared" si="62"/>
        <v>0</v>
      </c>
      <c r="L335" s="17"/>
    </row>
    <row r="336" spans="1:12" x14ac:dyDescent="0.2">
      <c r="A336" s="51"/>
      <c r="B336" s="59" t="s">
        <v>623</v>
      </c>
      <c r="C336" s="65" t="s">
        <v>730</v>
      </c>
      <c r="D336" s="56">
        <v>120</v>
      </c>
      <c r="E336" s="66" t="s">
        <v>17</v>
      </c>
      <c r="F336" s="185"/>
      <c r="G336" s="187"/>
      <c r="H336" s="97">
        <f t="shared" si="64"/>
        <v>0</v>
      </c>
      <c r="I336" s="90">
        <f t="shared" si="68"/>
        <v>0</v>
      </c>
      <c r="J336" s="90">
        <f t="shared" si="69"/>
        <v>0</v>
      </c>
      <c r="K336" s="130">
        <f t="shared" si="62"/>
        <v>0</v>
      </c>
      <c r="L336" s="17"/>
    </row>
    <row r="337" spans="1:12" x14ac:dyDescent="0.2">
      <c r="A337" s="51"/>
      <c r="B337" s="59" t="s">
        <v>625</v>
      </c>
      <c r="C337" s="65" t="s">
        <v>794</v>
      </c>
      <c r="D337" s="56">
        <v>120</v>
      </c>
      <c r="E337" s="66" t="s">
        <v>17</v>
      </c>
      <c r="F337" s="185"/>
      <c r="G337" s="187"/>
      <c r="H337" s="97">
        <f t="shared" si="64"/>
        <v>0</v>
      </c>
      <c r="I337" s="90">
        <f t="shared" si="68"/>
        <v>0</v>
      </c>
      <c r="J337" s="90">
        <f t="shared" si="69"/>
        <v>0</v>
      </c>
      <c r="K337" s="130">
        <f t="shared" si="62"/>
        <v>0</v>
      </c>
      <c r="L337" s="17"/>
    </row>
    <row r="338" spans="1:12" ht="76.5" x14ac:dyDescent="0.2">
      <c r="A338" s="51"/>
      <c r="B338" s="59" t="s">
        <v>627</v>
      </c>
      <c r="C338" s="65" t="s">
        <v>833</v>
      </c>
      <c r="D338" s="56">
        <v>17600</v>
      </c>
      <c r="E338" s="66" t="s">
        <v>20</v>
      </c>
      <c r="F338" s="188"/>
      <c r="G338" s="190"/>
      <c r="H338" s="97">
        <f t="shared" si="64"/>
        <v>0</v>
      </c>
      <c r="I338" s="90">
        <f t="shared" si="68"/>
        <v>0</v>
      </c>
      <c r="J338" s="90">
        <f t="shared" si="69"/>
        <v>0</v>
      </c>
      <c r="K338" s="130">
        <f t="shared" si="62"/>
        <v>0</v>
      </c>
      <c r="L338" s="17"/>
    </row>
    <row r="339" spans="1:12" ht="25.5" x14ac:dyDescent="0.2">
      <c r="A339" s="51"/>
      <c r="B339" s="59" t="s">
        <v>629</v>
      </c>
      <c r="C339" s="65" t="s">
        <v>731</v>
      </c>
      <c r="D339" s="56">
        <v>2</v>
      </c>
      <c r="E339" s="66" t="s">
        <v>20</v>
      </c>
      <c r="F339" s="185"/>
      <c r="G339" s="187"/>
      <c r="H339" s="97">
        <f t="shared" si="64"/>
        <v>0</v>
      </c>
      <c r="I339" s="90">
        <f t="shared" si="68"/>
        <v>0</v>
      </c>
      <c r="J339" s="90">
        <f t="shared" si="69"/>
        <v>0</v>
      </c>
      <c r="K339" s="130">
        <f t="shared" si="62"/>
        <v>0</v>
      </c>
      <c r="L339" s="17"/>
    </row>
    <row r="340" spans="1:12" ht="25.5" x14ac:dyDescent="0.2">
      <c r="A340" s="51"/>
      <c r="B340" s="59" t="s">
        <v>631</v>
      </c>
      <c r="C340" s="65" t="s">
        <v>732</v>
      </c>
      <c r="D340" s="56">
        <v>1</v>
      </c>
      <c r="E340" s="66" t="s">
        <v>20</v>
      </c>
      <c r="F340" s="185"/>
      <c r="G340" s="187"/>
      <c r="H340" s="97">
        <f t="shared" si="64"/>
        <v>0</v>
      </c>
      <c r="I340" s="90">
        <f t="shared" si="68"/>
        <v>0</v>
      </c>
      <c r="J340" s="90">
        <f t="shared" si="69"/>
        <v>0</v>
      </c>
      <c r="K340" s="130">
        <f t="shared" si="62"/>
        <v>0</v>
      </c>
      <c r="L340" s="17"/>
    </row>
    <row r="341" spans="1:12" x14ac:dyDescent="0.2">
      <c r="A341" s="51"/>
      <c r="B341" s="59" t="s">
        <v>633</v>
      </c>
      <c r="C341" s="65" t="s">
        <v>733</v>
      </c>
      <c r="D341" s="56">
        <v>180</v>
      </c>
      <c r="E341" s="66" t="s">
        <v>20</v>
      </c>
      <c r="F341" s="185"/>
      <c r="G341" s="187"/>
      <c r="H341" s="97">
        <f t="shared" si="64"/>
        <v>0</v>
      </c>
      <c r="I341" s="90">
        <f t="shared" si="68"/>
        <v>0</v>
      </c>
      <c r="J341" s="90">
        <f t="shared" si="69"/>
        <v>0</v>
      </c>
      <c r="K341" s="130">
        <f t="shared" si="62"/>
        <v>0</v>
      </c>
      <c r="L341" s="17"/>
    </row>
    <row r="342" spans="1:12" x14ac:dyDescent="0.2">
      <c r="A342" s="51"/>
      <c r="B342" s="59" t="s">
        <v>635</v>
      </c>
      <c r="C342" s="65" t="s">
        <v>795</v>
      </c>
      <c r="D342" s="56">
        <v>17</v>
      </c>
      <c r="E342" s="66" t="s">
        <v>17</v>
      </c>
      <c r="F342" s="185"/>
      <c r="G342" s="187"/>
      <c r="H342" s="97">
        <f t="shared" si="64"/>
        <v>0</v>
      </c>
      <c r="I342" s="90">
        <f t="shared" si="68"/>
        <v>0</v>
      </c>
      <c r="J342" s="90">
        <f t="shared" si="69"/>
        <v>0</v>
      </c>
      <c r="K342" s="130">
        <f t="shared" si="62"/>
        <v>0</v>
      </c>
      <c r="L342" s="17"/>
    </row>
    <row r="343" spans="1:12" x14ac:dyDescent="0.2">
      <c r="A343" s="51"/>
      <c r="B343" s="59" t="s">
        <v>637</v>
      </c>
      <c r="C343" s="65" t="s">
        <v>796</v>
      </c>
      <c r="D343" s="56">
        <v>17</v>
      </c>
      <c r="E343" s="66" t="s">
        <v>17</v>
      </c>
      <c r="F343" s="185"/>
      <c r="G343" s="187"/>
      <c r="H343" s="97">
        <f t="shared" si="64"/>
        <v>0</v>
      </c>
      <c r="I343" s="90">
        <f t="shared" si="68"/>
        <v>0</v>
      </c>
      <c r="J343" s="90">
        <f t="shared" si="69"/>
        <v>0</v>
      </c>
      <c r="K343" s="130">
        <f t="shared" si="62"/>
        <v>0</v>
      </c>
      <c r="L343" s="17"/>
    </row>
    <row r="344" spans="1:12" x14ac:dyDescent="0.2">
      <c r="A344" s="51"/>
      <c r="B344" s="59" t="s">
        <v>639</v>
      </c>
      <c r="C344" s="65" t="s">
        <v>735</v>
      </c>
      <c r="D344" s="56">
        <v>35</v>
      </c>
      <c r="E344" s="66" t="s">
        <v>17</v>
      </c>
      <c r="F344" s="185"/>
      <c r="G344" s="187"/>
      <c r="H344" s="97">
        <f t="shared" si="64"/>
        <v>0</v>
      </c>
      <c r="I344" s="90">
        <f t="shared" si="68"/>
        <v>0</v>
      </c>
      <c r="J344" s="90">
        <f t="shared" si="69"/>
        <v>0</v>
      </c>
      <c r="K344" s="130">
        <f t="shared" si="62"/>
        <v>0</v>
      </c>
      <c r="L344" s="17"/>
    </row>
    <row r="345" spans="1:12" x14ac:dyDescent="0.2">
      <c r="A345" s="51"/>
      <c r="B345" s="59" t="s">
        <v>641</v>
      </c>
      <c r="C345" s="65" t="s">
        <v>736</v>
      </c>
      <c r="D345" s="66">
        <v>2</v>
      </c>
      <c r="E345" s="66" t="s">
        <v>17</v>
      </c>
      <c r="F345" s="187"/>
      <c r="G345" s="187"/>
      <c r="H345" s="97">
        <f t="shared" si="64"/>
        <v>0</v>
      </c>
      <c r="I345" s="90">
        <f t="shared" si="68"/>
        <v>0</v>
      </c>
      <c r="J345" s="90">
        <f t="shared" si="69"/>
        <v>0</v>
      </c>
      <c r="K345" s="130">
        <f t="shared" si="62"/>
        <v>0</v>
      </c>
      <c r="L345" s="17"/>
    </row>
    <row r="346" spans="1:12" ht="25.5" x14ac:dyDescent="0.2">
      <c r="A346" s="51"/>
      <c r="B346" s="59" t="s">
        <v>643</v>
      </c>
      <c r="C346" s="65" t="s">
        <v>737</v>
      </c>
      <c r="D346" s="56">
        <v>816</v>
      </c>
      <c r="E346" s="66" t="s">
        <v>17</v>
      </c>
      <c r="F346" s="185"/>
      <c r="G346" s="187"/>
      <c r="H346" s="97">
        <f t="shared" si="64"/>
        <v>0</v>
      </c>
      <c r="I346" s="90">
        <f t="shared" si="68"/>
        <v>0</v>
      </c>
      <c r="J346" s="90">
        <f t="shared" si="69"/>
        <v>0</v>
      </c>
      <c r="K346" s="130">
        <f t="shared" si="62"/>
        <v>0</v>
      </c>
      <c r="L346" s="17"/>
    </row>
    <row r="347" spans="1:12" x14ac:dyDescent="0.2">
      <c r="A347" s="51"/>
      <c r="B347" s="59" t="s">
        <v>645</v>
      </c>
      <c r="C347" s="65" t="s">
        <v>738</v>
      </c>
      <c r="D347" s="66">
        <v>4</v>
      </c>
      <c r="E347" s="66" t="s">
        <v>17</v>
      </c>
      <c r="F347" s="187"/>
      <c r="G347" s="187"/>
      <c r="H347" s="97">
        <f t="shared" si="64"/>
        <v>0</v>
      </c>
      <c r="I347" s="90">
        <f t="shared" si="68"/>
        <v>0</v>
      </c>
      <c r="J347" s="90">
        <f t="shared" si="69"/>
        <v>0</v>
      </c>
      <c r="K347" s="130">
        <f t="shared" si="62"/>
        <v>0</v>
      </c>
      <c r="L347" s="17"/>
    </row>
    <row r="348" spans="1:12" x14ac:dyDescent="0.2">
      <c r="A348" s="51"/>
      <c r="B348" s="59" t="s">
        <v>647</v>
      </c>
      <c r="C348" s="65" t="s">
        <v>739</v>
      </c>
      <c r="D348" s="56">
        <v>45</v>
      </c>
      <c r="E348" s="66" t="s">
        <v>20</v>
      </c>
      <c r="F348" s="185"/>
      <c r="G348" s="187"/>
      <c r="H348" s="97">
        <f t="shared" si="64"/>
        <v>0</v>
      </c>
      <c r="I348" s="90">
        <f t="shared" si="68"/>
        <v>0</v>
      </c>
      <c r="J348" s="90">
        <f t="shared" si="69"/>
        <v>0</v>
      </c>
      <c r="K348" s="130">
        <f t="shared" si="62"/>
        <v>0</v>
      </c>
      <c r="L348" s="17"/>
    </row>
    <row r="349" spans="1:12" x14ac:dyDescent="0.2">
      <c r="A349" s="51"/>
      <c r="B349" s="59" t="s">
        <v>649</v>
      </c>
      <c r="C349" s="65" t="s">
        <v>709</v>
      </c>
      <c r="D349" s="63">
        <v>15</v>
      </c>
      <c r="E349" s="79" t="s">
        <v>17</v>
      </c>
      <c r="F349" s="185"/>
      <c r="G349" s="187"/>
      <c r="H349" s="97">
        <f t="shared" si="64"/>
        <v>0</v>
      </c>
      <c r="I349" s="90">
        <f t="shared" si="68"/>
        <v>0</v>
      </c>
      <c r="J349" s="90">
        <f t="shared" si="69"/>
        <v>0</v>
      </c>
      <c r="K349" s="130">
        <f t="shared" si="62"/>
        <v>0</v>
      </c>
      <c r="L349" s="17"/>
    </row>
    <row r="350" spans="1:12" x14ac:dyDescent="0.2">
      <c r="A350" s="51"/>
      <c r="B350" s="59" t="s">
        <v>651</v>
      </c>
      <c r="C350" s="65" t="s">
        <v>740</v>
      </c>
      <c r="D350" s="56">
        <v>75</v>
      </c>
      <c r="E350" s="66" t="s">
        <v>20</v>
      </c>
      <c r="F350" s="185"/>
      <c r="G350" s="187"/>
      <c r="H350" s="97">
        <f t="shared" si="64"/>
        <v>0</v>
      </c>
      <c r="I350" s="90">
        <f t="shared" si="68"/>
        <v>0</v>
      </c>
      <c r="J350" s="90">
        <f t="shared" si="69"/>
        <v>0</v>
      </c>
      <c r="K350" s="130">
        <f t="shared" si="62"/>
        <v>0</v>
      </c>
      <c r="L350" s="17"/>
    </row>
    <row r="351" spans="1:12" x14ac:dyDescent="0.2">
      <c r="A351" s="51"/>
      <c r="B351" s="59" t="s">
        <v>653</v>
      </c>
      <c r="C351" s="65" t="s">
        <v>630</v>
      </c>
      <c r="D351" s="56">
        <v>147</v>
      </c>
      <c r="E351" s="66" t="s">
        <v>20</v>
      </c>
      <c r="F351" s="185"/>
      <c r="G351" s="187"/>
      <c r="H351" s="97">
        <f t="shared" si="64"/>
        <v>0</v>
      </c>
      <c r="I351" s="90">
        <f t="shared" si="68"/>
        <v>0</v>
      </c>
      <c r="J351" s="90">
        <f t="shared" si="69"/>
        <v>0</v>
      </c>
      <c r="K351" s="130">
        <f t="shared" si="62"/>
        <v>0</v>
      </c>
      <c r="L351" s="17"/>
    </row>
    <row r="352" spans="1:12" x14ac:dyDescent="0.2">
      <c r="A352" s="51"/>
      <c r="B352" s="59" t="s">
        <v>655</v>
      </c>
      <c r="C352" s="65" t="s">
        <v>741</v>
      </c>
      <c r="D352" s="56">
        <v>82</v>
      </c>
      <c r="E352" s="66" t="s">
        <v>20</v>
      </c>
      <c r="F352" s="185"/>
      <c r="G352" s="187"/>
      <c r="H352" s="97">
        <f t="shared" si="64"/>
        <v>0</v>
      </c>
      <c r="I352" s="90">
        <f t="shared" si="68"/>
        <v>0</v>
      </c>
      <c r="J352" s="90">
        <f t="shared" si="69"/>
        <v>0</v>
      </c>
      <c r="K352" s="130">
        <f t="shared" si="62"/>
        <v>0</v>
      </c>
      <c r="L352" s="17"/>
    </row>
    <row r="353" spans="1:12" x14ac:dyDescent="0.2">
      <c r="A353" s="51"/>
      <c r="B353" s="59" t="s">
        <v>657</v>
      </c>
      <c r="C353" s="65" t="s">
        <v>742</v>
      </c>
      <c r="D353" s="56">
        <v>75</v>
      </c>
      <c r="E353" s="66" t="s">
        <v>20</v>
      </c>
      <c r="F353" s="185"/>
      <c r="G353" s="187"/>
      <c r="H353" s="97">
        <f t="shared" si="64"/>
        <v>0</v>
      </c>
      <c r="I353" s="90">
        <f t="shared" si="68"/>
        <v>0</v>
      </c>
      <c r="J353" s="90">
        <f t="shared" si="69"/>
        <v>0</v>
      </c>
      <c r="K353" s="130">
        <f t="shared" si="62"/>
        <v>0</v>
      </c>
      <c r="L353" s="17"/>
    </row>
    <row r="354" spans="1:12" x14ac:dyDescent="0.2">
      <c r="A354" s="51"/>
      <c r="B354" s="59" t="s">
        <v>659</v>
      </c>
      <c r="C354" s="65" t="s">
        <v>634</v>
      </c>
      <c r="D354" s="56">
        <v>117</v>
      </c>
      <c r="E354" s="66" t="s">
        <v>20</v>
      </c>
      <c r="F354" s="185"/>
      <c r="G354" s="187"/>
      <c r="H354" s="97">
        <f t="shared" si="64"/>
        <v>0</v>
      </c>
      <c r="I354" s="90">
        <f t="shared" si="68"/>
        <v>0</v>
      </c>
      <c r="J354" s="90">
        <f t="shared" si="69"/>
        <v>0</v>
      </c>
      <c r="K354" s="130">
        <f t="shared" si="62"/>
        <v>0</v>
      </c>
      <c r="L354" s="17"/>
    </row>
    <row r="355" spans="1:12" x14ac:dyDescent="0.2">
      <c r="A355" s="51"/>
      <c r="B355" s="59" t="s">
        <v>661</v>
      </c>
      <c r="C355" s="65" t="s">
        <v>743</v>
      </c>
      <c r="D355" s="56">
        <v>82</v>
      </c>
      <c r="E355" s="66" t="s">
        <v>20</v>
      </c>
      <c r="F355" s="185"/>
      <c r="G355" s="187"/>
      <c r="H355" s="97">
        <f t="shared" si="64"/>
        <v>0</v>
      </c>
      <c r="I355" s="90">
        <f t="shared" si="68"/>
        <v>0</v>
      </c>
      <c r="J355" s="90">
        <f t="shared" si="69"/>
        <v>0</v>
      </c>
      <c r="K355" s="130">
        <f t="shared" si="62"/>
        <v>0</v>
      </c>
      <c r="L355" s="17"/>
    </row>
    <row r="356" spans="1:12" x14ac:dyDescent="0.2">
      <c r="A356" s="51"/>
      <c r="B356" s="59" t="s">
        <v>663</v>
      </c>
      <c r="C356" s="65" t="s">
        <v>744</v>
      </c>
      <c r="D356" s="56">
        <v>50</v>
      </c>
      <c r="E356" s="66" t="s">
        <v>17</v>
      </c>
      <c r="F356" s="185"/>
      <c r="G356" s="187"/>
      <c r="H356" s="97">
        <f t="shared" si="64"/>
        <v>0</v>
      </c>
      <c r="I356" s="90">
        <f t="shared" si="68"/>
        <v>0</v>
      </c>
      <c r="J356" s="90">
        <f t="shared" si="69"/>
        <v>0</v>
      </c>
      <c r="K356" s="130">
        <f t="shared" si="62"/>
        <v>0</v>
      </c>
      <c r="L356" s="17"/>
    </row>
    <row r="357" spans="1:12" x14ac:dyDescent="0.2">
      <c r="A357" s="51"/>
      <c r="B357" s="59" t="s">
        <v>666</v>
      </c>
      <c r="C357" s="65" t="s">
        <v>638</v>
      </c>
      <c r="D357" s="56">
        <v>95</v>
      </c>
      <c r="E357" s="66" t="s">
        <v>17</v>
      </c>
      <c r="F357" s="185"/>
      <c r="G357" s="187"/>
      <c r="H357" s="97">
        <f t="shared" si="64"/>
        <v>0</v>
      </c>
      <c r="I357" s="90">
        <f t="shared" ref="I357:I378" si="70">ROUND(F357*(1+$K$4),2)</f>
        <v>0</v>
      </c>
      <c r="J357" s="90">
        <f t="shared" ref="J357:J378" si="71">ROUND(G357*(1+$K$4),2)</f>
        <v>0</v>
      </c>
      <c r="K357" s="130">
        <f t="shared" si="62"/>
        <v>0</v>
      </c>
      <c r="L357" s="17"/>
    </row>
    <row r="358" spans="1:12" x14ac:dyDescent="0.2">
      <c r="A358" s="51"/>
      <c r="B358" s="59" t="s">
        <v>668</v>
      </c>
      <c r="C358" s="65" t="s">
        <v>745</v>
      </c>
      <c r="D358" s="56">
        <v>55</v>
      </c>
      <c r="E358" s="66" t="s">
        <v>17</v>
      </c>
      <c r="F358" s="185"/>
      <c r="G358" s="187"/>
      <c r="H358" s="97">
        <f t="shared" si="64"/>
        <v>0</v>
      </c>
      <c r="I358" s="90">
        <f t="shared" si="70"/>
        <v>0</v>
      </c>
      <c r="J358" s="90">
        <f t="shared" si="71"/>
        <v>0</v>
      </c>
      <c r="K358" s="130">
        <f t="shared" si="62"/>
        <v>0</v>
      </c>
      <c r="L358" s="17"/>
    </row>
    <row r="359" spans="1:12" x14ac:dyDescent="0.2">
      <c r="A359" s="51"/>
      <c r="B359" s="59" t="s">
        <v>670</v>
      </c>
      <c r="C359" s="65" t="s">
        <v>746</v>
      </c>
      <c r="D359" s="56">
        <v>4</v>
      </c>
      <c r="E359" s="66" t="s">
        <v>17</v>
      </c>
      <c r="F359" s="185"/>
      <c r="G359" s="187"/>
      <c r="H359" s="97">
        <f t="shared" si="64"/>
        <v>0</v>
      </c>
      <c r="I359" s="90">
        <f t="shared" si="70"/>
        <v>0</v>
      </c>
      <c r="J359" s="90">
        <f t="shared" si="71"/>
        <v>0</v>
      </c>
      <c r="K359" s="130">
        <f t="shared" si="62"/>
        <v>0</v>
      </c>
      <c r="L359" s="17"/>
    </row>
    <row r="360" spans="1:12" x14ac:dyDescent="0.2">
      <c r="A360" s="51"/>
      <c r="B360" s="59" t="s">
        <v>672</v>
      </c>
      <c r="C360" s="65" t="s">
        <v>747</v>
      </c>
      <c r="D360" s="56">
        <v>4</v>
      </c>
      <c r="E360" s="66" t="s">
        <v>17</v>
      </c>
      <c r="F360" s="185"/>
      <c r="G360" s="187"/>
      <c r="H360" s="97">
        <f t="shared" si="64"/>
        <v>0</v>
      </c>
      <c r="I360" s="90">
        <f t="shared" si="70"/>
        <v>0</v>
      </c>
      <c r="J360" s="90">
        <f t="shared" si="71"/>
        <v>0</v>
      </c>
      <c r="K360" s="130">
        <f t="shared" si="62"/>
        <v>0</v>
      </c>
      <c r="L360" s="17"/>
    </row>
    <row r="361" spans="1:12" x14ac:dyDescent="0.2">
      <c r="A361" s="51"/>
      <c r="B361" s="59" t="s">
        <v>674</v>
      </c>
      <c r="C361" s="65" t="s">
        <v>748</v>
      </c>
      <c r="D361" s="56">
        <v>2</v>
      </c>
      <c r="E361" s="66" t="s">
        <v>17</v>
      </c>
      <c r="F361" s="185"/>
      <c r="G361" s="187"/>
      <c r="H361" s="97">
        <f t="shared" si="64"/>
        <v>0</v>
      </c>
      <c r="I361" s="90">
        <f t="shared" si="70"/>
        <v>0</v>
      </c>
      <c r="J361" s="90">
        <f t="shared" si="71"/>
        <v>0</v>
      </c>
      <c r="K361" s="130">
        <f t="shared" si="62"/>
        <v>0</v>
      </c>
      <c r="L361" s="17"/>
    </row>
    <row r="362" spans="1:12" x14ac:dyDescent="0.2">
      <c r="A362" s="51"/>
      <c r="B362" s="59" t="s">
        <v>676</v>
      </c>
      <c r="C362" s="65" t="s">
        <v>749</v>
      </c>
      <c r="D362" s="56">
        <v>7</v>
      </c>
      <c r="E362" s="66" t="s">
        <v>17</v>
      </c>
      <c r="F362" s="185"/>
      <c r="G362" s="187"/>
      <c r="H362" s="97">
        <f t="shared" si="64"/>
        <v>0</v>
      </c>
      <c r="I362" s="90">
        <f t="shared" si="70"/>
        <v>0</v>
      </c>
      <c r="J362" s="90">
        <f t="shared" si="71"/>
        <v>0</v>
      </c>
      <c r="K362" s="130">
        <f t="shared" si="62"/>
        <v>0</v>
      </c>
      <c r="L362" s="17"/>
    </row>
    <row r="363" spans="1:12" x14ac:dyDescent="0.2">
      <c r="A363" s="51"/>
      <c r="B363" s="59" t="s">
        <v>678</v>
      </c>
      <c r="C363" s="65" t="s">
        <v>646</v>
      </c>
      <c r="D363" s="56">
        <v>2</v>
      </c>
      <c r="E363" s="66" t="s">
        <v>17</v>
      </c>
      <c r="F363" s="185"/>
      <c r="G363" s="187"/>
      <c r="H363" s="97">
        <f t="shared" si="64"/>
        <v>0</v>
      </c>
      <c r="I363" s="90">
        <f t="shared" si="70"/>
        <v>0</v>
      </c>
      <c r="J363" s="90">
        <f t="shared" si="71"/>
        <v>0</v>
      </c>
      <c r="K363" s="130">
        <f t="shared" si="62"/>
        <v>0</v>
      </c>
      <c r="L363" s="17"/>
    </row>
    <row r="364" spans="1:12" x14ac:dyDescent="0.2">
      <c r="A364" s="51"/>
      <c r="B364" s="59" t="s">
        <v>680</v>
      </c>
      <c r="C364" s="65" t="s">
        <v>750</v>
      </c>
      <c r="D364" s="56">
        <v>2</v>
      </c>
      <c r="E364" s="66" t="s">
        <v>17</v>
      </c>
      <c r="F364" s="185"/>
      <c r="G364" s="187"/>
      <c r="H364" s="97">
        <f t="shared" si="64"/>
        <v>0</v>
      </c>
      <c r="I364" s="90">
        <f t="shared" si="70"/>
        <v>0</v>
      </c>
      <c r="J364" s="90">
        <f t="shared" si="71"/>
        <v>0</v>
      </c>
      <c r="K364" s="130">
        <f t="shared" si="62"/>
        <v>0</v>
      </c>
      <c r="L364" s="17"/>
    </row>
    <row r="365" spans="1:12" x14ac:dyDescent="0.2">
      <c r="A365" s="51"/>
      <c r="B365" s="59" t="s">
        <v>682</v>
      </c>
      <c r="C365" s="65" t="s">
        <v>751</v>
      </c>
      <c r="D365" s="56">
        <v>25</v>
      </c>
      <c r="E365" s="66" t="s">
        <v>17</v>
      </c>
      <c r="F365" s="185"/>
      <c r="G365" s="187"/>
      <c r="H365" s="97">
        <f t="shared" si="64"/>
        <v>0</v>
      </c>
      <c r="I365" s="90">
        <f t="shared" si="70"/>
        <v>0</v>
      </c>
      <c r="J365" s="90">
        <f t="shared" si="71"/>
        <v>0</v>
      </c>
      <c r="K365" s="130">
        <f t="shared" si="62"/>
        <v>0</v>
      </c>
      <c r="L365" s="17"/>
    </row>
    <row r="366" spans="1:12" x14ac:dyDescent="0.2">
      <c r="A366" s="51"/>
      <c r="B366" s="59" t="s">
        <v>684</v>
      </c>
      <c r="C366" s="65" t="s">
        <v>652</v>
      </c>
      <c r="D366" s="56">
        <v>49</v>
      </c>
      <c r="E366" s="66" t="s">
        <v>17</v>
      </c>
      <c r="F366" s="185"/>
      <c r="G366" s="187"/>
      <c r="H366" s="97">
        <f t="shared" si="64"/>
        <v>0</v>
      </c>
      <c r="I366" s="90">
        <f t="shared" si="70"/>
        <v>0</v>
      </c>
      <c r="J366" s="90">
        <f t="shared" si="71"/>
        <v>0</v>
      </c>
      <c r="K366" s="130">
        <f t="shared" ref="K366:K378" si="72">(I366+J366)*D366</f>
        <v>0</v>
      </c>
      <c r="L366" s="17"/>
    </row>
    <row r="367" spans="1:12" x14ac:dyDescent="0.2">
      <c r="A367" s="51"/>
      <c r="B367" s="59" t="s">
        <v>686</v>
      </c>
      <c r="C367" s="65" t="s">
        <v>752</v>
      </c>
      <c r="D367" s="56">
        <v>7</v>
      </c>
      <c r="E367" s="66" t="s">
        <v>17</v>
      </c>
      <c r="F367" s="185"/>
      <c r="G367" s="187"/>
      <c r="H367" s="97">
        <f t="shared" si="64"/>
        <v>0</v>
      </c>
      <c r="I367" s="90">
        <f t="shared" si="70"/>
        <v>0</v>
      </c>
      <c r="J367" s="90">
        <f t="shared" si="71"/>
        <v>0</v>
      </c>
      <c r="K367" s="130">
        <f t="shared" si="72"/>
        <v>0</v>
      </c>
      <c r="L367" s="17"/>
    </row>
    <row r="368" spans="1:12" x14ac:dyDescent="0.2">
      <c r="A368" s="51"/>
      <c r="B368" s="59" t="s">
        <v>688</v>
      </c>
      <c r="C368" s="65" t="s">
        <v>753</v>
      </c>
      <c r="D368" s="56">
        <v>18</v>
      </c>
      <c r="E368" s="66" t="s">
        <v>17</v>
      </c>
      <c r="F368" s="185"/>
      <c r="G368" s="187"/>
      <c r="H368" s="97">
        <f t="shared" si="64"/>
        <v>0</v>
      </c>
      <c r="I368" s="90">
        <f t="shared" si="70"/>
        <v>0</v>
      </c>
      <c r="J368" s="90">
        <f t="shared" si="71"/>
        <v>0</v>
      </c>
      <c r="K368" s="130">
        <f t="shared" si="72"/>
        <v>0</v>
      </c>
      <c r="L368" s="17"/>
    </row>
    <row r="369" spans="1:12" x14ac:dyDescent="0.2">
      <c r="A369" s="51"/>
      <c r="B369" s="59" t="s">
        <v>690</v>
      </c>
      <c r="C369" s="65" t="s">
        <v>656</v>
      </c>
      <c r="D369" s="56">
        <v>5</v>
      </c>
      <c r="E369" s="66" t="s">
        <v>17</v>
      </c>
      <c r="F369" s="185"/>
      <c r="G369" s="187"/>
      <c r="H369" s="97">
        <f t="shared" si="64"/>
        <v>0</v>
      </c>
      <c r="I369" s="90">
        <f t="shared" si="70"/>
        <v>0</v>
      </c>
      <c r="J369" s="90">
        <f t="shared" si="71"/>
        <v>0</v>
      </c>
      <c r="K369" s="130">
        <f t="shared" si="72"/>
        <v>0</v>
      </c>
      <c r="L369" s="17"/>
    </row>
    <row r="370" spans="1:12" x14ac:dyDescent="0.2">
      <c r="A370" s="51"/>
      <c r="B370" s="59" t="s">
        <v>755</v>
      </c>
      <c r="C370" s="65" t="s">
        <v>754</v>
      </c>
      <c r="D370" s="56">
        <v>2</v>
      </c>
      <c r="E370" s="66" t="s">
        <v>17</v>
      </c>
      <c r="F370" s="185"/>
      <c r="G370" s="187"/>
      <c r="H370" s="97">
        <f t="shared" si="64"/>
        <v>0</v>
      </c>
      <c r="I370" s="90">
        <f t="shared" si="70"/>
        <v>0</v>
      </c>
      <c r="J370" s="90">
        <f t="shared" si="71"/>
        <v>0</v>
      </c>
      <c r="K370" s="130">
        <f t="shared" si="72"/>
        <v>0</v>
      </c>
      <c r="L370" s="17"/>
    </row>
    <row r="371" spans="1:12" x14ac:dyDescent="0.2">
      <c r="A371" s="51"/>
      <c r="B371" s="59" t="s">
        <v>756</v>
      </c>
      <c r="C371" s="68" t="s">
        <v>677</v>
      </c>
      <c r="D371" s="56">
        <v>4000</v>
      </c>
      <c r="E371" s="66" t="s">
        <v>448</v>
      </c>
      <c r="F371" s="188"/>
      <c r="G371" s="187"/>
      <c r="H371" s="97">
        <f t="shared" si="64"/>
        <v>0</v>
      </c>
      <c r="I371" s="90">
        <f t="shared" si="70"/>
        <v>0</v>
      </c>
      <c r="J371" s="90">
        <f t="shared" si="71"/>
        <v>0</v>
      </c>
      <c r="K371" s="130">
        <f t="shared" si="72"/>
        <v>0</v>
      </c>
      <c r="L371" s="17"/>
    </row>
    <row r="372" spans="1:12" s="6" customFormat="1" x14ac:dyDescent="0.2">
      <c r="A372" s="53"/>
      <c r="B372" s="57" t="s">
        <v>757</v>
      </c>
      <c r="C372" s="64" t="s">
        <v>679</v>
      </c>
      <c r="D372" s="56">
        <v>300</v>
      </c>
      <c r="E372" s="56" t="s">
        <v>20</v>
      </c>
      <c r="F372" s="188"/>
      <c r="G372" s="185"/>
      <c r="H372" s="97">
        <f t="shared" si="64"/>
        <v>0</v>
      </c>
      <c r="I372" s="102">
        <f t="shared" si="70"/>
        <v>0</v>
      </c>
      <c r="J372" s="102">
        <f t="shared" si="71"/>
        <v>0</v>
      </c>
      <c r="K372" s="132">
        <f t="shared" si="72"/>
        <v>0</v>
      </c>
      <c r="L372" s="15"/>
    </row>
    <row r="373" spans="1:12" s="6" customFormat="1" x14ac:dyDescent="0.2">
      <c r="A373" s="53"/>
      <c r="B373" s="57" t="s">
        <v>759</v>
      </c>
      <c r="C373" s="64" t="s">
        <v>681</v>
      </c>
      <c r="D373" s="56">
        <v>210</v>
      </c>
      <c r="E373" s="56" t="s">
        <v>17</v>
      </c>
      <c r="F373" s="188"/>
      <c r="G373" s="185"/>
      <c r="H373" s="97">
        <f t="shared" ref="H373:H378" si="73">SUM(F373:G373)*D373</f>
        <v>0</v>
      </c>
      <c r="I373" s="102">
        <f t="shared" si="70"/>
        <v>0</v>
      </c>
      <c r="J373" s="102">
        <f t="shared" si="71"/>
        <v>0</v>
      </c>
      <c r="K373" s="132">
        <f t="shared" si="72"/>
        <v>0</v>
      </c>
      <c r="L373" s="15"/>
    </row>
    <row r="374" spans="1:12" x14ac:dyDescent="0.2">
      <c r="A374" s="51"/>
      <c r="B374" s="59" t="s">
        <v>761</v>
      </c>
      <c r="C374" s="68" t="s">
        <v>758</v>
      </c>
      <c r="D374" s="56">
        <v>80</v>
      </c>
      <c r="E374" s="66" t="s">
        <v>17</v>
      </c>
      <c r="F374" s="188"/>
      <c r="G374" s="187"/>
      <c r="H374" s="97">
        <f t="shared" si="73"/>
        <v>0</v>
      </c>
      <c r="I374" s="90">
        <f t="shared" si="70"/>
        <v>0</v>
      </c>
      <c r="J374" s="90">
        <f t="shared" si="71"/>
        <v>0</v>
      </c>
      <c r="K374" s="130">
        <f t="shared" si="72"/>
        <v>0</v>
      </c>
      <c r="L374" s="17"/>
    </row>
    <row r="375" spans="1:12" x14ac:dyDescent="0.2">
      <c r="A375" s="51"/>
      <c r="B375" s="59" t="s">
        <v>763</v>
      </c>
      <c r="C375" s="65" t="s">
        <v>760</v>
      </c>
      <c r="D375" s="56">
        <v>17</v>
      </c>
      <c r="E375" s="66" t="s">
        <v>17</v>
      </c>
      <c r="F375" s="185"/>
      <c r="G375" s="187"/>
      <c r="H375" s="97">
        <f t="shared" si="73"/>
        <v>0</v>
      </c>
      <c r="I375" s="90">
        <f t="shared" si="70"/>
        <v>0</v>
      </c>
      <c r="J375" s="90">
        <f t="shared" si="71"/>
        <v>0</v>
      </c>
      <c r="K375" s="130">
        <f t="shared" si="72"/>
        <v>0</v>
      </c>
      <c r="L375" s="17"/>
    </row>
    <row r="376" spans="1:12" x14ac:dyDescent="0.2">
      <c r="A376" s="51"/>
      <c r="B376" s="59" t="s">
        <v>765</v>
      </c>
      <c r="C376" s="65" t="s">
        <v>762</v>
      </c>
      <c r="D376" s="56">
        <v>100</v>
      </c>
      <c r="E376" s="66" t="s">
        <v>20</v>
      </c>
      <c r="F376" s="185"/>
      <c r="G376" s="187"/>
      <c r="H376" s="97">
        <f t="shared" si="73"/>
        <v>0</v>
      </c>
      <c r="I376" s="90">
        <f t="shared" si="70"/>
        <v>0</v>
      </c>
      <c r="J376" s="90">
        <f t="shared" si="71"/>
        <v>0</v>
      </c>
      <c r="K376" s="130">
        <f t="shared" si="72"/>
        <v>0</v>
      </c>
      <c r="L376" s="17"/>
    </row>
    <row r="377" spans="1:12" x14ac:dyDescent="0.2">
      <c r="A377" s="51"/>
      <c r="B377" s="59" t="s">
        <v>797</v>
      </c>
      <c r="C377" s="65" t="s">
        <v>764</v>
      </c>
      <c r="D377" s="56">
        <v>3</v>
      </c>
      <c r="E377" s="66" t="s">
        <v>17</v>
      </c>
      <c r="F377" s="185"/>
      <c r="G377" s="187"/>
      <c r="H377" s="97">
        <f t="shared" si="73"/>
        <v>0</v>
      </c>
      <c r="I377" s="90">
        <f t="shared" si="70"/>
        <v>0</v>
      </c>
      <c r="J377" s="90">
        <f t="shared" si="71"/>
        <v>0</v>
      </c>
      <c r="K377" s="130">
        <f t="shared" si="72"/>
        <v>0</v>
      </c>
      <c r="L377" s="17"/>
    </row>
    <row r="378" spans="1:12" x14ac:dyDescent="0.2">
      <c r="A378" s="51"/>
      <c r="B378" s="59" t="s">
        <v>798</v>
      </c>
      <c r="C378" s="65" t="s">
        <v>766</v>
      </c>
      <c r="D378" s="56">
        <v>6</v>
      </c>
      <c r="E378" s="66" t="s">
        <v>17</v>
      </c>
      <c r="F378" s="185"/>
      <c r="G378" s="187"/>
      <c r="H378" s="97">
        <f t="shared" si="73"/>
        <v>0</v>
      </c>
      <c r="I378" s="90">
        <f t="shared" si="70"/>
        <v>0</v>
      </c>
      <c r="J378" s="90">
        <f t="shared" si="71"/>
        <v>0</v>
      </c>
      <c r="K378" s="130">
        <f t="shared" si="72"/>
        <v>0</v>
      </c>
      <c r="L378" s="17"/>
    </row>
    <row r="379" spans="1:12" ht="15" customHeight="1" x14ac:dyDescent="0.2">
      <c r="A379" s="24"/>
      <c r="B379" s="169" t="s">
        <v>836</v>
      </c>
      <c r="C379" s="170"/>
      <c r="D379" s="170"/>
      <c r="E379" s="171"/>
      <c r="F379" s="117">
        <f>SUMPRODUCT(D300:D378,F300:F378)</f>
        <v>0</v>
      </c>
      <c r="G379" s="117">
        <f>SUMPRODUCT(D300:D378,G300:G378)</f>
        <v>0</v>
      </c>
      <c r="H379" s="118">
        <f>SUM(H300:H378)</f>
        <v>0</v>
      </c>
      <c r="I379" s="119">
        <f>SUMPRODUCT(D300:D378,I300:I378)</f>
        <v>0</v>
      </c>
      <c r="J379" s="119">
        <f>SUMPRODUCT(D300:D378,J300:J378)</f>
        <v>0</v>
      </c>
      <c r="K379" s="120">
        <f>SUM(K300:K378)</f>
        <v>0</v>
      </c>
      <c r="L379" s="17"/>
    </row>
    <row r="380" spans="1:12" x14ac:dyDescent="0.2">
      <c r="A380" s="80"/>
      <c r="B380" s="26" t="s">
        <v>121</v>
      </c>
      <c r="C380" s="81" t="s">
        <v>104</v>
      </c>
      <c r="D380" s="82"/>
      <c r="E380" s="82"/>
      <c r="F380" s="121"/>
      <c r="G380" s="121"/>
      <c r="H380" s="122"/>
      <c r="I380" s="123"/>
      <c r="J380" s="123"/>
      <c r="K380" s="124"/>
      <c r="L380" s="17"/>
    </row>
    <row r="381" spans="1:12" x14ac:dyDescent="0.2">
      <c r="A381" s="77"/>
      <c r="B381" s="147" t="s">
        <v>15</v>
      </c>
      <c r="C381" s="148" t="s">
        <v>767</v>
      </c>
      <c r="D381" s="56"/>
      <c r="E381" s="66"/>
      <c r="F381" s="101"/>
      <c r="G381" s="108"/>
      <c r="H381" s="125"/>
      <c r="I381" s="111"/>
      <c r="J381" s="126"/>
      <c r="K381" s="127"/>
      <c r="L381" s="17"/>
    </row>
    <row r="382" spans="1:12" x14ac:dyDescent="0.2">
      <c r="A382" s="77"/>
      <c r="B382" s="59" t="s">
        <v>7</v>
      </c>
      <c r="C382" s="65" t="s">
        <v>768</v>
      </c>
      <c r="D382" s="56">
        <v>12</v>
      </c>
      <c r="E382" s="66" t="s">
        <v>20</v>
      </c>
      <c r="F382" s="185"/>
      <c r="G382" s="187"/>
      <c r="H382" s="97">
        <f t="shared" ref="H382:H390" si="74">SUM(F382:G382)*D382</f>
        <v>0</v>
      </c>
      <c r="I382" s="90">
        <f t="shared" ref="I382:I390" si="75">ROUND(F382*(1+$K$4),2)</f>
        <v>0</v>
      </c>
      <c r="J382" s="90">
        <f t="shared" ref="J382:J390" si="76">ROUND(G382*(1+$K$4),2)</f>
        <v>0</v>
      </c>
      <c r="K382" s="134">
        <f>(I382+J382)*D382</f>
        <v>0</v>
      </c>
      <c r="L382" s="17"/>
    </row>
    <row r="383" spans="1:12" x14ac:dyDescent="0.2">
      <c r="A383" s="77"/>
      <c r="B383" s="59" t="s">
        <v>22</v>
      </c>
      <c r="C383" s="65" t="s">
        <v>769</v>
      </c>
      <c r="D383" s="63">
        <v>3</v>
      </c>
      <c r="E383" s="79" t="s">
        <v>17</v>
      </c>
      <c r="F383" s="186"/>
      <c r="G383" s="189"/>
      <c r="H383" s="97">
        <f t="shared" si="74"/>
        <v>0</v>
      </c>
      <c r="I383" s="90">
        <f t="shared" si="75"/>
        <v>0</v>
      </c>
      <c r="J383" s="90">
        <f t="shared" si="76"/>
        <v>0</v>
      </c>
      <c r="K383" s="134">
        <f t="shared" ref="K383:K390" si="77">(I383+J383)*D383</f>
        <v>0</v>
      </c>
      <c r="L383" s="17"/>
    </row>
    <row r="384" spans="1:12" x14ac:dyDescent="0.2">
      <c r="A384" s="77"/>
      <c r="B384" s="59" t="s">
        <v>23</v>
      </c>
      <c r="C384" s="65" t="s">
        <v>770</v>
      </c>
      <c r="D384" s="56">
        <v>280</v>
      </c>
      <c r="E384" s="66" t="s">
        <v>20</v>
      </c>
      <c r="F384" s="185"/>
      <c r="G384" s="187"/>
      <c r="H384" s="97">
        <f t="shared" si="74"/>
        <v>0</v>
      </c>
      <c r="I384" s="90">
        <f t="shared" si="75"/>
        <v>0</v>
      </c>
      <c r="J384" s="90">
        <f t="shared" si="76"/>
        <v>0</v>
      </c>
      <c r="K384" s="134">
        <f t="shared" si="77"/>
        <v>0</v>
      </c>
      <c r="L384" s="17"/>
    </row>
    <row r="385" spans="1:12" x14ac:dyDescent="0.2">
      <c r="A385" s="77"/>
      <c r="B385" s="59" t="s">
        <v>24</v>
      </c>
      <c r="C385" s="65" t="s">
        <v>771</v>
      </c>
      <c r="D385" s="56">
        <v>4</v>
      </c>
      <c r="E385" s="66" t="s">
        <v>17</v>
      </c>
      <c r="F385" s="185"/>
      <c r="G385" s="187"/>
      <c r="H385" s="97">
        <f t="shared" si="74"/>
        <v>0</v>
      </c>
      <c r="I385" s="90">
        <f t="shared" si="75"/>
        <v>0</v>
      </c>
      <c r="J385" s="90">
        <f t="shared" si="76"/>
        <v>0</v>
      </c>
      <c r="K385" s="134">
        <f t="shared" si="77"/>
        <v>0</v>
      </c>
      <c r="L385" s="17"/>
    </row>
    <row r="386" spans="1:12" x14ac:dyDescent="0.2">
      <c r="A386" s="77"/>
      <c r="B386" s="59" t="s">
        <v>301</v>
      </c>
      <c r="C386" s="65" t="s">
        <v>799</v>
      </c>
      <c r="D386" s="56">
        <v>4</v>
      </c>
      <c r="E386" s="66" t="s">
        <v>17</v>
      </c>
      <c r="F386" s="185"/>
      <c r="G386" s="187"/>
      <c r="H386" s="97">
        <f t="shared" si="74"/>
        <v>0</v>
      </c>
      <c r="I386" s="90">
        <f t="shared" si="75"/>
        <v>0</v>
      </c>
      <c r="J386" s="90">
        <f t="shared" si="76"/>
        <v>0</v>
      </c>
      <c r="K386" s="134">
        <f t="shared" si="77"/>
        <v>0</v>
      </c>
      <c r="L386" s="17"/>
    </row>
    <row r="387" spans="1:12" x14ac:dyDescent="0.2">
      <c r="A387" s="77"/>
      <c r="B387" s="59" t="s">
        <v>303</v>
      </c>
      <c r="C387" s="65" t="s">
        <v>772</v>
      </c>
      <c r="D387" s="56">
        <v>120</v>
      </c>
      <c r="E387" s="66" t="s">
        <v>17</v>
      </c>
      <c r="F387" s="185"/>
      <c r="G387" s="187"/>
      <c r="H387" s="97">
        <f t="shared" si="74"/>
        <v>0</v>
      </c>
      <c r="I387" s="90">
        <f t="shared" si="75"/>
        <v>0</v>
      </c>
      <c r="J387" s="90">
        <f t="shared" si="76"/>
        <v>0</v>
      </c>
      <c r="K387" s="134">
        <f t="shared" si="77"/>
        <v>0</v>
      </c>
      <c r="L387" s="17"/>
    </row>
    <row r="388" spans="1:12" x14ac:dyDescent="0.2">
      <c r="A388" s="77"/>
      <c r="B388" s="59" t="s">
        <v>306</v>
      </c>
      <c r="C388" s="65" t="s">
        <v>773</v>
      </c>
      <c r="D388" s="56">
        <v>120</v>
      </c>
      <c r="E388" s="66" t="s">
        <v>17</v>
      </c>
      <c r="F388" s="185"/>
      <c r="G388" s="187"/>
      <c r="H388" s="97">
        <f t="shared" si="74"/>
        <v>0</v>
      </c>
      <c r="I388" s="90">
        <f t="shared" si="75"/>
        <v>0</v>
      </c>
      <c r="J388" s="90">
        <f t="shared" si="76"/>
        <v>0</v>
      </c>
      <c r="K388" s="134">
        <f t="shared" si="77"/>
        <v>0</v>
      </c>
      <c r="L388" s="17"/>
    </row>
    <row r="389" spans="1:12" x14ac:dyDescent="0.2">
      <c r="A389" s="77"/>
      <c r="B389" s="59" t="s">
        <v>308</v>
      </c>
      <c r="C389" s="65" t="s">
        <v>774</v>
      </c>
      <c r="D389" s="56">
        <v>20</v>
      </c>
      <c r="E389" s="66" t="s">
        <v>17</v>
      </c>
      <c r="F389" s="185"/>
      <c r="G389" s="187"/>
      <c r="H389" s="97">
        <f t="shared" si="74"/>
        <v>0</v>
      </c>
      <c r="I389" s="90">
        <f t="shared" si="75"/>
        <v>0</v>
      </c>
      <c r="J389" s="90">
        <f t="shared" si="76"/>
        <v>0</v>
      </c>
      <c r="K389" s="134">
        <f>(I389+J389)*D389</f>
        <v>0</v>
      </c>
      <c r="L389" s="17"/>
    </row>
    <row r="390" spans="1:12" x14ac:dyDescent="0.2">
      <c r="A390" s="77"/>
      <c r="B390" s="59" t="s">
        <v>310</v>
      </c>
      <c r="C390" s="68" t="s">
        <v>775</v>
      </c>
      <c r="D390" s="56">
        <v>20</v>
      </c>
      <c r="E390" s="66" t="s">
        <v>17</v>
      </c>
      <c r="F390" s="185"/>
      <c r="G390" s="187"/>
      <c r="H390" s="97">
        <f t="shared" si="74"/>
        <v>0</v>
      </c>
      <c r="I390" s="90">
        <f t="shared" si="75"/>
        <v>0</v>
      </c>
      <c r="J390" s="90">
        <f t="shared" si="76"/>
        <v>0</v>
      </c>
      <c r="K390" s="134">
        <f t="shared" si="77"/>
        <v>0</v>
      </c>
      <c r="L390" s="17"/>
    </row>
    <row r="391" spans="1:12" ht="15" customHeight="1" x14ac:dyDescent="0.2">
      <c r="A391" s="24"/>
      <c r="B391" s="169" t="s">
        <v>837</v>
      </c>
      <c r="C391" s="170"/>
      <c r="D391" s="170"/>
      <c r="E391" s="171"/>
      <c r="F391" s="117">
        <f>SUMPRODUCT(D381:D390,F381:F390)</f>
        <v>0</v>
      </c>
      <c r="G391" s="117">
        <f>SUMPRODUCT(D381:D390,G381:G390)</f>
        <v>0</v>
      </c>
      <c r="H391" s="117">
        <f>SUM(H381:H390)</f>
        <v>0</v>
      </c>
      <c r="I391" s="117">
        <f>SUMPRODUCT(D381:D390,I381:I390)</f>
        <v>0</v>
      </c>
      <c r="J391" s="117">
        <f>SUMPRODUCT(D381:D390,J381:J390)</f>
        <v>0</v>
      </c>
      <c r="K391" s="135">
        <f>SUM(K381:K390)</f>
        <v>0</v>
      </c>
      <c r="L391" s="17"/>
    </row>
    <row r="392" spans="1:12" x14ac:dyDescent="0.2">
      <c r="A392" s="80"/>
      <c r="B392" s="26" t="s">
        <v>122</v>
      </c>
      <c r="C392" s="81" t="s">
        <v>776</v>
      </c>
      <c r="D392" s="82"/>
      <c r="E392" s="82"/>
      <c r="F392" s="121"/>
      <c r="G392" s="121"/>
      <c r="H392" s="122"/>
      <c r="I392" s="123"/>
      <c r="J392" s="123"/>
      <c r="K392" s="124"/>
      <c r="L392" s="17"/>
    </row>
    <row r="393" spans="1:12" ht="12" customHeight="1" x14ac:dyDescent="0.2">
      <c r="A393" s="84"/>
      <c r="B393" s="147" t="s">
        <v>15</v>
      </c>
      <c r="C393" s="148" t="s">
        <v>777</v>
      </c>
      <c r="D393" s="56"/>
      <c r="E393" s="66"/>
      <c r="F393" s="101"/>
      <c r="G393" s="108"/>
      <c r="H393" s="125"/>
      <c r="I393" s="111"/>
      <c r="J393" s="126"/>
      <c r="K393" s="127"/>
      <c r="L393" s="17"/>
    </row>
    <row r="394" spans="1:12" x14ac:dyDescent="0.2">
      <c r="A394" s="84"/>
      <c r="B394" s="59" t="s">
        <v>7</v>
      </c>
      <c r="C394" s="65" t="s">
        <v>778</v>
      </c>
      <c r="D394" s="56">
        <v>70</v>
      </c>
      <c r="E394" s="66" t="s">
        <v>20</v>
      </c>
      <c r="F394" s="185"/>
      <c r="G394" s="187"/>
      <c r="H394" s="97">
        <f t="shared" ref="H394:H398" si="78">SUM(F394:G394)*D394</f>
        <v>0</v>
      </c>
      <c r="I394" s="90">
        <f t="shared" ref="I394:J398" si="79">ROUND(F394*(1+$K$4),2)</f>
        <v>0</v>
      </c>
      <c r="J394" s="90">
        <f t="shared" si="79"/>
        <v>0</v>
      </c>
      <c r="K394" s="134">
        <f>(I394+J394)*D394</f>
        <v>0</v>
      </c>
      <c r="L394" s="17"/>
    </row>
    <row r="395" spans="1:12" x14ac:dyDescent="0.2">
      <c r="A395" s="84"/>
      <c r="B395" s="59" t="s">
        <v>22</v>
      </c>
      <c r="C395" s="65" t="s">
        <v>779</v>
      </c>
      <c r="D395" s="56">
        <v>20</v>
      </c>
      <c r="E395" s="66" t="s">
        <v>17</v>
      </c>
      <c r="F395" s="185"/>
      <c r="G395" s="187"/>
      <c r="H395" s="97">
        <f t="shared" si="78"/>
        <v>0</v>
      </c>
      <c r="I395" s="90">
        <f t="shared" si="79"/>
        <v>0</v>
      </c>
      <c r="J395" s="90">
        <f t="shared" si="79"/>
        <v>0</v>
      </c>
      <c r="K395" s="134">
        <f t="shared" ref="K395:K398" si="80">(I395+J395)*D395</f>
        <v>0</v>
      </c>
      <c r="L395" s="17"/>
    </row>
    <row r="396" spans="1:12" x14ac:dyDescent="0.2">
      <c r="A396" s="84"/>
      <c r="B396" s="59" t="s">
        <v>23</v>
      </c>
      <c r="C396" s="65" t="s">
        <v>780</v>
      </c>
      <c r="D396" s="56">
        <v>4</v>
      </c>
      <c r="E396" s="66" t="s">
        <v>17</v>
      </c>
      <c r="F396" s="185"/>
      <c r="G396" s="187"/>
      <c r="H396" s="97">
        <f t="shared" si="78"/>
        <v>0</v>
      </c>
      <c r="I396" s="90">
        <f t="shared" si="79"/>
        <v>0</v>
      </c>
      <c r="J396" s="90">
        <f t="shared" si="79"/>
        <v>0</v>
      </c>
      <c r="K396" s="134">
        <f t="shared" si="80"/>
        <v>0</v>
      </c>
      <c r="L396" s="17"/>
    </row>
    <row r="397" spans="1:12" x14ac:dyDescent="0.2">
      <c r="A397" s="84"/>
      <c r="B397" s="59" t="s">
        <v>24</v>
      </c>
      <c r="C397" s="65" t="s">
        <v>781</v>
      </c>
      <c r="D397" s="56">
        <v>80</v>
      </c>
      <c r="E397" s="66" t="s">
        <v>20</v>
      </c>
      <c r="F397" s="185"/>
      <c r="G397" s="187"/>
      <c r="H397" s="97">
        <f t="shared" si="78"/>
        <v>0</v>
      </c>
      <c r="I397" s="90">
        <f t="shared" si="79"/>
        <v>0</v>
      </c>
      <c r="J397" s="90">
        <f t="shared" si="79"/>
        <v>0</v>
      </c>
      <c r="K397" s="134">
        <f t="shared" si="80"/>
        <v>0</v>
      </c>
      <c r="L397" s="17"/>
    </row>
    <row r="398" spans="1:12" x14ac:dyDescent="0.2">
      <c r="A398" s="84"/>
      <c r="B398" s="59" t="s">
        <v>301</v>
      </c>
      <c r="C398" s="65" t="s">
        <v>782</v>
      </c>
      <c r="D398" s="56">
        <v>4</v>
      </c>
      <c r="E398" s="66" t="s">
        <v>20</v>
      </c>
      <c r="F398" s="185"/>
      <c r="G398" s="187"/>
      <c r="H398" s="97">
        <f t="shared" si="78"/>
        <v>0</v>
      </c>
      <c r="I398" s="90">
        <f t="shared" si="79"/>
        <v>0</v>
      </c>
      <c r="J398" s="90">
        <f t="shared" si="79"/>
        <v>0</v>
      </c>
      <c r="K398" s="134">
        <f t="shared" si="80"/>
        <v>0</v>
      </c>
      <c r="L398" s="17"/>
    </row>
    <row r="399" spans="1:12" ht="15" customHeight="1" x14ac:dyDescent="0.2">
      <c r="A399" s="24"/>
      <c r="B399" s="169" t="s">
        <v>838</v>
      </c>
      <c r="C399" s="170"/>
      <c r="D399" s="170"/>
      <c r="E399" s="171"/>
      <c r="F399" s="117">
        <f>SUMPRODUCT(D393:D398,F393:F398)</f>
        <v>0</v>
      </c>
      <c r="G399" s="117">
        <f>SUMPRODUCT(D393:D398,G393:G398)</f>
        <v>0</v>
      </c>
      <c r="H399" s="117">
        <f>SUM(H393:H398)</f>
        <v>0</v>
      </c>
      <c r="I399" s="117">
        <f>SUMPRODUCT(D393:D398,I393:I398)</f>
        <v>0</v>
      </c>
      <c r="J399" s="117">
        <f>SUMPRODUCT(D393:D398,J393:J398)</f>
        <v>0</v>
      </c>
      <c r="K399" s="135">
        <f>SUM(K393:K398)</f>
        <v>0</v>
      </c>
      <c r="L399" s="17"/>
    </row>
    <row r="400" spans="1:12" x14ac:dyDescent="0.2">
      <c r="A400" s="80"/>
      <c r="B400" s="26" t="s">
        <v>138</v>
      </c>
      <c r="C400" s="85" t="s">
        <v>800</v>
      </c>
      <c r="D400" s="82"/>
      <c r="E400" s="82"/>
      <c r="F400" s="121"/>
      <c r="G400" s="121"/>
      <c r="H400" s="136"/>
      <c r="I400" s="123"/>
      <c r="J400" s="123"/>
      <c r="K400" s="137"/>
      <c r="L400" s="17"/>
    </row>
    <row r="401" spans="1:12" x14ac:dyDescent="0.2">
      <c r="A401" s="51"/>
      <c r="B401" s="57" t="s">
        <v>7</v>
      </c>
      <c r="C401" s="58" t="s">
        <v>734</v>
      </c>
      <c r="D401" s="64">
        <v>1</v>
      </c>
      <c r="E401" s="56" t="s">
        <v>17</v>
      </c>
      <c r="F401" s="185"/>
      <c r="G401" s="185"/>
      <c r="H401" s="97">
        <f t="shared" ref="H401:H405" si="81">SUM(F401:G401)*D401</f>
        <v>0</v>
      </c>
      <c r="I401" s="90">
        <f t="shared" ref="I401:J405" si="82">ROUND(F401*(1+$K$4),2)</f>
        <v>0</v>
      </c>
      <c r="J401" s="90">
        <f t="shared" si="82"/>
        <v>0</v>
      </c>
      <c r="K401" s="134">
        <f>(I401+J401)*D401</f>
        <v>0</v>
      </c>
      <c r="L401" s="17"/>
    </row>
    <row r="402" spans="1:12" ht="25.5" x14ac:dyDescent="0.2">
      <c r="A402" s="51"/>
      <c r="B402" s="57" t="s">
        <v>22</v>
      </c>
      <c r="C402" s="65" t="s">
        <v>737</v>
      </c>
      <c r="D402" s="64">
        <v>11</v>
      </c>
      <c r="E402" s="66" t="s">
        <v>17</v>
      </c>
      <c r="F402" s="185"/>
      <c r="G402" s="187"/>
      <c r="H402" s="97">
        <f t="shared" si="81"/>
        <v>0</v>
      </c>
      <c r="I402" s="90">
        <f t="shared" si="82"/>
        <v>0</v>
      </c>
      <c r="J402" s="90">
        <f t="shared" si="82"/>
        <v>0</v>
      </c>
      <c r="K402" s="134">
        <f t="shared" ref="K402:K405" si="83">(I402+J402)*D402</f>
        <v>0</v>
      </c>
      <c r="L402" s="17"/>
    </row>
    <row r="403" spans="1:12" x14ac:dyDescent="0.2">
      <c r="A403" s="51"/>
      <c r="B403" s="57" t="s">
        <v>23</v>
      </c>
      <c r="C403" s="58" t="s">
        <v>801</v>
      </c>
      <c r="D403" s="64">
        <v>1200</v>
      </c>
      <c r="E403" s="56" t="s">
        <v>20</v>
      </c>
      <c r="F403" s="188"/>
      <c r="G403" s="190"/>
      <c r="H403" s="97">
        <f t="shared" si="81"/>
        <v>0</v>
      </c>
      <c r="I403" s="90">
        <f t="shared" si="82"/>
        <v>0</v>
      </c>
      <c r="J403" s="90">
        <f t="shared" si="82"/>
        <v>0</v>
      </c>
      <c r="K403" s="134">
        <f t="shared" si="83"/>
        <v>0</v>
      </c>
      <c r="L403" s="17"/>
    </row>
    <row r="404" spans="1:12" ht="38.25" x14ac:dyDescent="0.2">
      <c r="A404" s="51"/>
      <c r="B404" s="57" t="s">
        <v>24</v>
      </c>
      <c r="C404" s="58" t="s">
        <v>802</v>
      </c>
      <c r="D404" s="64">
        <v>1</v>
      </c>
      <c r="E404" s="43" t="s">
        <v>17</v>
      </c>
      <c r="F404" s="185"/>
      <c r="G404" s="185"/>
      <c r="H404" s="97">
        <f t="shared" si="81"/>
        <v>0</v>
      </c>
      <c r="I404" s="90">
        <f t="shared" si="82"/>
        <v>0</v>
      </c>
      <c r="J404" s="90">
        <f t="shared" si="82"/>
        <v>0</v>
      </c>
      <c r="K404" s="134">
        <f t="shared" si="83"/>
        <v>0</v>
      </c>
      <c r="L404" s="17"/>
    </row>
    <row r="405" spans="1:12" s="6" customFormat="1" ht="25.5" x14ac:dyDescent="0.2">
      <c r="A405" s="53"/>
      <c r="B405" s="57" t="s">
        <v>301</v>
      </c>
      <c r="C405" s="58" t="s">
        <v>803</v>
      </c>
      <c r="D405" s="64">
        <v>1</v>
      </c>
      <c r="E405" s="56" t="s">
        <v>17</v>
      </c>
      <c r="F405" s="188"/>
      <c r="G405" s="185"/>
      <c r="H405" s="97">
        <f t="shared" si="81"/>
        <v>0</v>
      </c>
      <c r="I405" s="102">
        <f t="shared" si="82"/>
        <v>0</v>
      </c>
      <c r="J405" s="102">
        <f t="shared" si="82"/>
        <v>0</v>
      </c>
      <c r="K405" s="138">
        <f t="shared" si="83"/>
        <v>0</v>
      </c>
      <c r="L405" s="15"/>
    </row>
    <row r="406" spans="1:12" x14ac:dyDescent="0.2">
      <c r="A406" s="24"/>
      <c r="B406" s="169" t="s">
        <v>839</v>
      </c>
      <c r="C406" s="170"/>
      <c r="D406" s="170"/>
      <c r="E406" s="171"/>
      <c r="F406" s="117">
        <f>SUMPRODUCT(D401:D405,F401:F405)</f>
        <v>0</v>
      </c>
      <c r="G406" s="117">
        <f>SUMPRODUCT(D401:D405,G401:G405)</f>
        <v>0</v>
      </c>
      <c r="H406" s="139">
        <f>SUM(H401:H405)</f>
        <v>0</v>
      </c>
      <c r="I406" s="119">
        <f>SUMPRODUCT(D401:D405,I401:I405)</f>
        <v>0</v>
      </c>
      <c r="J406" s="119">
        <f>SUMPRODUCT(D401:D405,J401:J405)</f>
        <v>0</v>
      </c>
      <c r="K406" s="140">
        <f>SUM(K401:K405)</f>
        <v>0</v>
      </c>
      <c r="L406" s="17"/>
    </row>
    <row r="407" spans="1:12" x14ac:dyDescent="0.2">
      <c r="A407" s="80"/>
      <c r="B407" s="26" t="s">
        <v>123</v>
      </c>
      <c r="C407" s="81" t="s">
        <v>783</v>
      </c>
      <c r="D407" s="82"/>
      <c r="E407" s="82"/>
      <c r="F407" s="121"/>
      <c r="G407" s="121"/>
      <c r="H407" s="122"/>
      <c r="I407" s="123"/>
      <c r="J407" s="123"/>
      <c r="K407" s="124"/>
      <c r="L407" s="17"/>
    </row>
    <row r="408" spans="1:12" x14ac:dyDescent="0.2">
      <c r="A408" s="51"/>
      <c r="B408" s="59" t="s">
        <v>7</v>
      </c>
      <c r="C408" s="65" t="s">
        <v>784</v>
      </c>
      <c r="D408" s="66">
        <v>4</v>
      </c>
      <c r="E408" s="66" t="s">
        <v>305</v>
      </c>
      <c r="F408" s="187"/>
      <c r="G408" s="187"/>
      <c r="H408" s="97">
        <f t="shared" ref="H408:H414" si="84">SUM(F408:G408)*D408</f>
        <v>0</v>
      </c>
      <c r="I408" s="90">
        <f t="shared" ref="I408:J414" si="85">ROUND(F408*(1+$K$4),2)</f>
        <v>0</v>
      </c>
      <c r="J408" s="90">
        <f t="shared" si="85"/>
        <v>0</v>
      </c>
      <c r="K408" s="134">
        <f>(I408+J408)*D408</f>
        <v>0</v>
      </c>
      <c r="L408" s="17"/>
    </row>
    <row r="409" spans="1:12" ht="25.5" x14ac:dyDescent="0.2">
      <c r="A409" s="51"/>
      <c r="B409" s="59" t="s">
        <v>22</v>
      </c>
      <c r="C409" s="65" t="s">
        <v>785</v>
      </c>
      <c r="D409" s="66">
        <v>1</v>
      </c>
      <c r="E409" s="66" t="s">
        <v>448</v>
      </c>
      <c r="F409" s="187"/>
      <c r="G409" s="187"/>
      <c r="H409" s="97">
        <f t="shared" si="84"/>
        <v>0</v>
      </c>
      <c r="I409" s="90">
        <f t="shared" si="85"/>
        <v>0</v>
      </c>
      <c r="J409" s="90">
        <f t="shared" si="85"/>
        <v>0</v>
      </c>
      <c r="K409" s="134">
        <f t="shared" ref="K409:K414" si="86">(I409+J409)*D409</f>
        <v>0</v>
      </c>
      <c r="L409" s="17"/>
    </row>
    <row r="410" spans="1:12" ht="25.5" x14ac:dyDescent="0.2">
      <c r="A410" s="51"/>
      <c r="B410" s="59" t="s">
        <v>23</v>
      </c>
      <c r="C410" s="65" t="s">
        <v>786</v>
      </c>
      <c r="D410" s="66">
        <v>1</v>
      </c>
      <c r="E410" s="66" t="s">
        <v>448</v>
      </c>
      <c r="F410" s="187"/>
      <c r="G410" s="187"/>
      <c r="H410" s="97">
        <f t="shared" si="84"/>
        <v>0</v>
      </c>
      <c r="I410" s="90">
        <f t="shared" si="85"/>
        <v>0</v>
      </c>
      <c r="J410" s="90">
        <f t="shared" si="85"/>
        <v>0</v>
      </c>
      <c r="K410" s="134">
        <f t="shared" si="86"/>
        <v>0</v>
      </c>
      <c r="L410" s="17"/>
    </row>
    <row r="411" spans="1:12" ht="25.5" x14ac:dyDescent="0.2">
      <c r="A411" s="51"/>
      <c r="B411" s="59" t="s">
        <v>24</v>
      </c>
      <c r="C411" s="65" t="s">
        <v>787</v>
      </c>
      <c r="D411" s="66">
        <v>1</v>
      </c>
      <c r="E411" s="66" t="s">
        <v>448</v>
      </c>
      <c r="F411" s="187"/>
      <c r="G411" s="187"/>
      <c r="H411" s="97">
        <f t="shared" si="84"/>
        <v>0</v>
      </c>
      <c r="I411" s="90">
        <f t="shared" si="85"/>
        <v>0</v>
      </c>
      <c r="J411" s="90">
        <f t="shared" si="85"/>
        <v>0</v>
      </c>
      <c r="K411" s="134">
        <f t="shared" si="86"/>
        <v>0</v>
      </c>
      <c r="L411" s="17"/>
    </row>
    <row r="412" spans="1:12" ht="25.5" x14ac:dyDescent="0.2">
      <c r="A412" s="51"/>
      <c r="B412" s="59" t="s">
        <v>301</v>
      </c>
      <c r="C412" s="65" t="s">
        <v>788</v>
      </c>
      <c r="D412" s="66">
        <v>1</v>
      </c>
      <c r="E412" s="66" t="s">
        <v>448</v>
      </c>
      <c r="F412" s="187"/>
      <c r="G412" s="187"/>
      <c r="H412" s="97">
        <f t="shared" si="84"/>
        <v>0</v>
      </c>
      <c r="I412" s="90">
        <f t="shared" si="85"/>
        <v>0</v>
      </c>
      <c r="J412" s="90">
        <f t="shared" si="85"/>
        <v>0</v>
      </c>
      <c r="K412" s="134">
        <f t="shared" si="86"/>
        <v>0</v>
      </c>
      <c r="L412" s="17"/>
    </row>
    <row r="413" spans="1:12" x14ac:dyDescent="0.2">
      <c r="A413" s="51"/>
      <c r="B413" s="59" t="s">
        <v>303</v>
      </c>
      <c r="C413" s="65" t="s">
        <v>789</v>
      </c>
      <c r="D413" s="66">
        <v>1</v>
      </c>
      <c r="E413" s="66" t="s">
        <v>448</v>
      </c>
      <c r="F413" s="187"/>
      <c r="G413" s="187"/>
      <c r="H413" s="97">
        <f t="shared" si="84"/>
        <v>0</v>
      </c>
      <c r="I413" s="90">
        <f t="shared" si="85"/>
        <v>0</v>
      </c>
      <c r="J413" s="90">
        <f t="shared" si="85"/>
        <v>0</v>
      </c>
      <c r="K413" s="134">
        <f t="shared" si="86"/>
        <v>0</v>
      </c>
      <c r="L413" s="17"/>
    </row>
    <row r="414" spans="1:12" x14ac:dyDescent="0.2">
      <c r="A414" s="51"/>
      <c r="B414" s="59" t="s">
        <v>306</v>
      </c>
      <c r="C414" s="65" t="s">
        <v>790</v>
      </c>
      <c r="D414" s="66">
        <v>1</v>
      </c>
      <c r="E414" s="66" t="s">
        <v>448</v>
      </c>
      <c r="F414" s="187"/>
      <c r="G414" s="187"/>
      <c r="H414" s="97">
        <f t="shared" si="84"/>
        <v>0</v>
      </c>
      <c r="I414" s="90">
        <f t="shared" si="85"/>
        <v>0</v>
      </c>
      <c r="J414" s="90">
        <f t="shared" si="85"/>
        <v>0</v>
      </c>
      <c r="K414" s="134">
        <f t="shared" si="86"/>
        <v>0</v>
      </c>
      <c r="L414" s="17"/>
    </row>
    <row r="415" spans="1:12" ht="15" customHeight="1" x14ac:dyDescent="0.2">
      <c r="A415" s="24"/>
      <c r="B415" s="169" t="s">
        <v>840</v>
      </c>
      <c r="C415" s="170"/>
      <c r="D415" s="170"/>
      <c r="E415" s="171"/>
      <c r="F415" s="117">
        <f>SUMPRODUCT(D407:D414,F407:F414)</f>
        <v>0</v>
      </c>
      <c r="G415" s="117">
        <f>SUMPRODUCT(D407:D414,G407:G414)</f>
        <v>0</v>
      </c>
      <c r="H415" s="118">
        <f>SUM(H408:H414)</f>
        <v>0</v>
      </c>
      <c r="I415" s="119">
        <f>SUMPRODUCT(D407:D414,I407:I414)</f>
        <v>0</v>
      </c>
      <c r="J415" s="119">
        <f>SUMPRODUCT(D407:D414,J407:J414)</f>
        <v>0</v>
      </c>
      <c r="K415" s="120">
        <f>SUM(K408:K414)</f>
        <v>0</v>
      </c>
      <c r="L415" s="17"/>
    </row>
    <row r="416" spans="1:12" ht="15" customHeight="1" x14ac:dyDescent="0.2">
      <c r="A416" s="24"/>
      <c r="B416" s="169" t="s">
        <v>841</v>
      </c>
      <c r="C416" s="170"/>
      <c r="D416" s="170"/>
      <c r="E416" s="171"/>
      <c r="F416" s="117">
        <f>F297+F379+F391+F399+F406+F415</f>
        <v>0</v>
      </c>
      <c r="G416" s="117">
        <f>G297+G379+G391+G399+G406+G415</f>
        <v>0</v>
      </c>
      <c r="H416" s="117">
        <f t="shared" ref="H416" si="87">H297+H379+H391+H399+H406+H415</f>
        <v>0</v>
      </c>
      <c r="I416" s="119">
        <f>I297+I379+I391+I399+I406+I415</f>
        <v>0</v>
      </c>
      <c r="J416" s="119">
        <f>J297+J379+J391+J399+J406+J415</f>
        <v>0</v>
      </c>
      <c r="K416" s="135">
        <f t="shared" ref="K416" si="88">K297+K379+K391+K399+K406+K415</f>
        <v>0</v>
      </c>
      <c r="L416" s="17"/>
    </row>
    <row r="417" spans="1:12" x14ac:dyDescent="0.2">
      <c r="A417" s="80"/>
      <c r="B417" s="26" t="s">
        <v>804</v>
      </c>
      <c r="C417" s="81" t="s">
        <v>5</v>
      </c>
      <c r="D417" s="82"/>
      <c r="E417" s="82"/>
      <c r="F417" s="121"/>
      <c r="G417" s="121"/>
      <c r="H417" s="122"/>
      <c r="I417" s="123"/>
      <c r="J417" s="123"/>
      <c r="K417" s="124"/>
      <c r="L417" s="17"/>
    </row>
    <row r="418" spans="1:12" x14ac:dyDescent="0.2">
      <c r="A418" s="77"/>
      <c r="B418" s="35" t="s">
        <v>15</v>
      </c>
      <c r="C418" s="35" t="s">
        <v>295</v>
      </c>
      <c r="D418" s="75"/>
      <c r="E418" s="58"/>
      <c r="F418" s="110"/>
      <c r="G418" s="110"/>
      <c r="H418" s="110"/>
      <c r="I418" s="102"/>
      <c r="J418" s="102"/>
      <c r="K418" s="141"/>
      <c r="L418" s="17"/>
    </row>
    <row r="419" spans="1:12" s="6" customFormat="1" x14ac:dyDescent="0.2">
      <c r="A419" s="53"/>
      <c r="B419" s="54" t="s">
        <v>7</v>
      </c>
      <c r="C419" s="54" t="s">
        <v>296</v>
      </c>
      <c r="D419" s="63">
        <v>105</v>
      </c>
      <c r="E419" s="63" t="s">
        <v>297</v>
      </c>
      <c r="F419" s="192"/>
      <c r="G419" s="192"/>
      <c r="H419" s="97">
        <f t="shared" ref="H419:H482" si="89">SUM(F419:G419)*D419</f>
        <v>0</v>
      </c>
      <c r="I419" s="102">
        <f t="shared" ref="I419:I430" si="90">ROUND(F419*(1+$K$4),2)</f>
        <v>0</v>
      </c>
      <c r="J419" s="102">
        <f t="shared" ref="J419:J430" si="91">ROUND(G419*(1+$K$4),2)</f>
        <v>0</v>
      </c>
      <c r="K419" s="103">
        <f>((I419+J419)*D419)</f>
        <v>0</v>
      </c>
      <c r="L419" s="15"/>
    </row>
    <row r="420" spans="1:12" s="6" customFormat="1" x14ac:dyDescent="0.2">
      <c r="A420" s="53"/>
      <c r="B420" s="54" t="s">
        <v>22</v>
      </c>
      <c r="C420" s="54" t="s">
        <v>298</v>
      </c>
      <c r="D420" s="63">
        <v>1070</v>
      </c>
      <c r="E420" s="63" t="s">
        <v>297</v>
      </c>
      <c r="F420" s="192"/>
      <c r="G420" s="192"/>
      <c r="H420" s="97">
        <f t="shared" si="89"/>
        <v>0</v>
      </c>
      <c r="I420" s="102">
        <f t="shared" si="90"/>
        <v>0</v>
      </c>
      <c r="J420" s="102">
        <f t="shared" si="91"/>
        <v>0</v>
      </c>
      <c r="K420" s="103">
        <f t="shared" ref="K420:K483" si="92">((I420+J420)*D420)</f>
        <v>0</v>
      </c>
      <c r="L420" s="15"/>
    </row>
    <row r="421" spans="1:12" s="6" customFormat="1" x14ac:dyDescent="0.2">
      <c r="A421" s="53"/>
      <c r="B421" s="54" t="s">
        <v>23</v>
      </c>
      <c r="C421" s="54" t="s">
        <v>299</v>
      </c>
      <c r="D421" s="63">
        <v>500</v>
      </c>
      <c r="E421" s="63" t="s">
        <v>297</v>
      </c>
      <c r="F421" s="192"/>
      <c r="G421" s="192"/>
      <c r="H421" s="97">
        <f t="shared" si="89"/>
        <v>0</v>
      </c>
      <c r="I421" s="102">
        <f t="shared" si="90"/>
        <v>0</v>
      </c>
      <c r="J421" s="102">
        <f t="shared" si="91"/>
        <v>0</v>
      </c>
      <c r="K421" s="103">
        <f t="shared" si="92"/>
        <v>0</v>
      </c>
      <c r="L421" s="15"/>
    </row>
    <row r="422" spans="1:12" s="6" customFormat="1" x14ac:dyDescent="0.2">
      <c r="A422" s="53"/>
      <c r="B422" s="54" t="s">
        <v>24</v>
      </c>
      <c r="C422" s="54" t="s">
        <v>300</v>
      </c>
      <c r="D422" s="63">
        <v>120</v>
      </c>
      <c r="E422" s="63" t="s">
        <v>297</v>
      </c>
      <c r="F422" s="192"/>
      <c r="G422" s="192"/>
      <c r="H422" s="97">
        <f t="shared" si="89"/>
        <v>0</v>
      </c>
      <c r="I422" s="102">
        <f t="shared" si="90"/>
        <v>0</v>
      </c>
      <c r="J422" s="102">
        <f t="shared" si="91"/>
        <v>0</v>
      </c>
      <c r="K422" s="103">
        <f t="shared" si="92"/>
        <v>0</v>
      </c>
      <c r="L422" s="15"/>
    </row>
    <row r="423" spans="1:12" s="6" customFormat="1" x14ac:dyDescent="0.2">
      <c r="A423" s="53"/>
      <c r="B423" s="54" t="s">
        <v>301</v>
      </c>
      <c r="C423" s="54" t="s">
        <v>302</v>
      </c>
      <c r="D423" s="63">
        <v>95</v>
      </c>
      <c r="E423" s="63" t="s">
        <v>297</v>
      </c>
      <c r="F423" s="192"/>
      <c r="G423" s="192"/>
      <c r="H423" s="97">
        <f t="shared" si="89"/>
        <v>0</v>
      </c>
      <c r="I423" s="102">
        <f t="shared" si="90"/>
        <v>0</v>
      </c>
      <c r="J423" s="102">
        <f t="shared" si="91"/>
        <v>0</v>
      </c>
      <c r="K423" s="103">
        <f t="shared" si="92"/>
        <v>0</v>
      </c>
      <c r="L423" s="15"/>
    </row>
    <row r="424" spans="1:12" s="6" customFormat="1" x14ac:dyDescent="0.2">
      <c r="A424" s="53"/>
      <c r="B424" s="54" t="s">
        <v>303</v>
      </c>
      <c r="C424" s="54" t="s">
        <v>304</v>
      </c>
      <c r="D424" s="63">
        <v>290</v>
      </c>
      <c r="E424" s="63" t="s">
        <v>305</v>
      </c>
      <c r="F424" s="192"/>
      <c r="G424" s="192"/>
      <c r="H424" s="97">
        <f t="shared" si="89"/>
        <v>0</v>
      </c>
      <c r="I424" s="102">
        <f t="shared" si="90"/>
        <v>0</v>
      </c>
      <c r="J424" s="102">
        <f t="shared" si="91"/>
        <v>0</v>
      </c>
      <c r="K424" s="103">
        <f t="shared" si="92"/>
        <v>0</v>
      </c>
      <c r="L424" s="15"/>
    </row>
    <row r="425" spans="1:12" s="6" customFormat="1" x14ac:dyDescent="0.2">
      <c r="A425" s="53"/>
      <c r="B425" s="54" t="s">
        <v>306</v>
      </c>
      <c r="C425" s="54" t="s">
        <v>307</v>
      </c>
      <c r="D425" s="63">
        <v>6</v>
      </c>
      <c r="E425" s="63" t="s">
        <v>20</v>
      </c>
      <c r="F425" s="192"/>
      <c r="G425" s="192"/>
      <c r="H425" s="97">
        <f t="shared" si="89"/>
        <v>0</v>
      </c>
      <c r="I425" s="102">
        <f t="shared" si="90"/>
        <v>0</v>
      </c>
      <c r="J425" s="102">
        <f t="shared" si="91"/>
        <v>0</v>
      </c>
      <c r="K425" s="103">
        <f t="shared" si="92"/>
        <v>0</v>
      </c>
      <c r="L425" s="15"/>
    </row>
    <row r="426" spans="1:12" s="6" customFormat="1" x14ac:dyDescent="0.2">
      <c r="A426" s="53"/>
      <c r="B426" s="54" t="s">
        <v>308</v>
      </c>
      <c r="C426" s="54" t="s">
        <v>309</v>
      </c>
      <c r="D426" s="63">
        <v>55</v>
      </c>
      <c r="E426" s="63" t="s">
        <v>20</v>
      </c>
      <c r="F426" s="192"/>
      <c r="G426" s="192"/>
      <c r="H426" s="97">
        <f t="shared" si="89"/>
        <v>0</v>
      </c>
      <c r="I426" s="102">
        <f t="shared" si="90"/>
        <v>0</v>
      </c>
      <c r="J426" s="102">
        <f t="shared" si="91"/>
        <v>0</v>
      </c>
      <c r="K426" s="103">
        <f t="shared" si="92"/>
        <v>0</v>
      </c>
      <c r="L426" s="15"/>
    </row>
    <row r="427" spans="1:12" s="6" customFormat="1" x14ac:dyDescent="0.2">
      <c r="A427" s="53"/>
      <c r="B427" s="54" t="s">
        <v>310</v>
      </c>
      <c r="C427" s="54" t="s">
        <v>311</v>
      </c>
      <c r="D427" s="63">
        <v>15</v>
      </c>
      <c r="E427" s="63" t="s">
        <v>20</v>
      </c>
      <c r="F427" s="192"/>
      <c r="G427" s="192"/>
      <c r="H427" s="97">
        <f t="shared" si="89"/>
        <v>0</v>
      </c>
      <c r="I427" s="102">
        <f t="shared" si="90"/>
        <v>0</v>
      </c>
      <c r="J427" s="102">
        <f t="shared" si="91"/>
        <v>0</v>
      </c>
      <c r="K427" s="103">
        <f t="shared" si="92"/>
        <v>0</v>
      </c>
      <c r="L427" s="15"/>
    </row>
    <row r="428" spans="1:12" s="6" customFormat="1" x14ac:dyDescent="0.2">
      <c r="A428" s="53"/>
      <c r="B428" s="54" t="s">
        <v>312</v>
      </c>
      <c r="C428" s="54" t="s">
        <v>313</v>
      </c>
      <c r="D428" s="63">
        <v>9</v>
      </c>
      <c r="E428" s="63" t="s">
        <v>16</v>
      </c>
      <c r="F428" s="192"/>
      <c r="G428" s="192"/>
      <c r="H428" s="97">
        <f t="shared" si="89"/>
        <v>0</v>
      </c>
      <c r="I428" s="102">
        <f t="shared" si="90"/>
        <v>0</v>
      </c>
      <c r="J428" s="102">
        <f t="shared" si="91"/>
        <v>0</v>
      </c>
      <c r="K428" s="103">
        <f t="shared" si="92"/>
        <v>0</v>
      </c>
      <c r="L428" s="15"/>
    </row>
    <row r="429" spans="1:12" s="6" customFormat="1" x14ac:dyDescent="0.2">
      <c r="A429" s="53"/>
      <c r="B429" s="54" t="s">
        <v>314</v>
      </c>
      <c r="C429" s="54" t="s">
        <v>315</v>
      </c>
      <c r="D429" s="63">
        <v>116</v>
      </c>
      <c r="E429" s="63" t="s">
        <v>297</v>
      </c>
      <c r="F429" s="192"/>
      <c r="G429" s="192"/>
      <c r="H429" s="97">
        <f t="shared" si="89"/>
        <v>0</v>
      </c>
      <c r="I429" s="102">
        <f t="shared" si="90"/>
        <v>0</v>
      </c>
      <c r="J429" s="102">
        <f t="shared" si="91"/>
        <v>0</v>
      </c>
      <c r="K429" s="103">
        <f t="shared" si="92"/>
        <v>0</v>
      </c>
      <c r="L429" s="15"/>
    </row>
    <row r="430" spans="1:12" s="6" customFormat="1" x14ac:dyDescent="0.2">
      <c r="A430" s="53"/>
      <c r="B430" s="54" t="s">
        <v>316</v>
      </c>
      <c r="C430" s="54" t="s">
        <v>317</v>
      </c>
      <c r="D430" s="63">
        <v>150</v>
      </c>
      <c r="E430" s="63" t="s">
        <v>297</v>
      </c>
      <c r="F430" s="192"/>
      <c r="G430" s="192"/>
      <c r="H430" s="97">
        <f t="shared" si="89"/>
        <v>0</v>
      </c>
      <c r="I430" s="102">
        <f t="shared" si="90"/>
        <v>0</v>
      </c>
      <c r="J430" s="102">
        <f t="shared" si="91"/>
        <v>0</v>
      </c>
      <c r="K430" s="103">
        <f t="shared" si="92"/>
        <v>0</v>
      </c>
      <c r="L430" s="15"/>
    </row>
    <row r="431" spans="1:12" s="6" customFormat="1" x14ac:dyDescent="0.2">
      <c r="A431" s="53"/>
      <c r="B431" s="35" t="s">
        <v>819</v>
      </c>
      <c r="C431" s="35" t="s">
        <v>318</v>
      </c>
      <c r="D431" s="63"/>
      <c r="E431" s="63"/>
      <c r="F431" s="142"/>
      <c r="G431" s="142"/>
      <c r="H431" s="97"/>
      <c r="I431" s="97"/>
      <c r="J431" s="97"/>
      <c r="K431" s="103"/>
      <c r="L431" s="15"/>
    </row>
    <row r="432" spans="1:12" s="6" customFormat="1" x14ac:dyDescent="0.2">
      <c r="A432" s="53"/>
      <c r="B432" s="54" t="s">
        <v>21</v>
      </c>
      <c r="C432" s="58" t="s">
        <v>319</v>
      </c>
      <c r="D432" s="63">
        <v>61</v>
      </c>
      <c r="E432" s="63" t="s">
        <v>320</v>
      </c>
      <c r="F432" s="192"/>
      <c r="G432" s="192"/>
      <c r="H432" s="97">
        <f t="shared" si="89"/>
        <v>0</v>
      </c>
      <c r="I432" s="102">
        <f t="shared" ref="I432:J435" si="93">ROUND(F432*(1+$K$4),2)</f>
        <v>0</v>
      </c>
      <c r="J432" s="102">
        <f t="shared" si="93"/>
        <v>0</v>
      </c>
      <c r="K432" s="103">
        <f t="shared" si="92"/>
        <v>0</v>
      </c>
      <c r="L432" s="15"/>
    </row>
    <row r="433" spans="1:12" s="6" customFormat="1" x14ac:dyDescent="0.2">
      <c r="A433" s="53"/>
      <c r="B433" s="54" t="s">
        <v>25</v>
      </c>
      <c r="C433" s="58" t="s">
        <v>321</v>
      </c>
      <c r="D433" s="63">
        <v>18</v>
      </c>
      <c r="E433" s="63" t="s">
        <v>320</v>
      </c>
      <c r="F433" s="192"/>
      <c r="G433" s="192"/>
      <c r="H433" s="97">
        <f t="shared" si="89"/>
        <v>0</v>
      </c>
      <c r="I433" s="102">
        <f t="shared" si="93"/>
        <v>0</v>
      </c>
      <c r="J433" s="102">
        <f t="shared" si="93"/>
        <v>0</v>
      </c>
      <c r="K433" s="103">
        <f t="shared" si="92"/>
        <v>0</v>
      </c>
      <c r="L433" s="15"/>
    </row>
    <row r="434" spans="1:12" s="6" customFormat="1" x14ac:dyDescent="0.2">
      <c r="A434" s="53"/>
      <c r="B434" s="54" t="s">
        <v>29</v>
      </c>
      <c r="C434" s="58" t="s">
        <v>322</v>
      </c>
      <c r="D434" s="63">
        <v>141</v>
      </c>
      <c r="E434" s="63" t="s">
        <v>297</v>
      </c>
      <c r="F434" s="192"/>
      <c r="G434" s="192"/>
      <c r="H434" s="97">
        <f t="shared" si="89"/>
        <v>0</v>
      </c>
      <c r="I434" s="102">
        <f t="shared" si="93"/>
        <v>0</v>
      </c>
      <c r="J434" s="102">
        <f t="shared" si="93"/>
        <v>0</v>
      </c>
      <c r="K434" s="103">
        <f t="shared" si="92"/>
        <v>0</v>
      </c>
      <c r="L434" s="15"/>
    </row>
    <row r="435" spans="1:12" s="6" customFormat="1" x14ac:dyDescent="0.2">
      <c r="A435" s="53"/>
      <c r="B435" s="54" t="s">
        <v>67</v>
      </c>
      <c r="C435" s="58" t="s">
        <v>323</v>
      </c>
      <c r="D435" s="63">
        <v>2</v>
      </c>
      <c r="E435" s="63" t="s">
        <v>324</v>
      </c>
      <c r="F435" s="192"/>
      <c r="G435" s="192"/>
      <c r="H435" s="97">
        <f t="shared" si="89"/>
        <v>0</v>
      </c>
      <c r="I435" s="102">
        <f t="shared" si="93"/>
        <v>0</v>
      </c>
      <c r="J435" s="102">
        <f t="shared" si="93"/>
        <v>0</v>
      </c>
      <c r="K435" s="103">
        <f t="shared" si="92"/>
        <v>0</v>
      </c>
      <c r="L435" s="15"/>
    </row>
    <row r="436" spans="1:12" s="6" customFormat="1" x14ac:dyDescent="0.2">
      <c r="A436" s="53"/>
      <c r="B436" s="35" t="s">
        <v>820</v>
      </c>
      <c r="C436" s="35" t="s">
        <v>325</v>
      </c>
      <c r="D436" s="63"/>
      <c r="E436" s="63"/>
      <c r="F436" s="142"/>
      <c r="G436" s="142"/>
      <c r="H436" s="97"/>
      <c r="I436" s="97"/>
      <c r="J436" s="97"/>
      <c r="K436" s="103"/>
      <c r="L436" s="15"/>
    </row>
    <row r="437" spans="1:12" s="6" customFormat="1" x14ac:dyDescent="0.2">
      <c r="A437" s="53"/>
      <c r="B437" s="54" t="s">
        <v>32</v>
      </c>
      <c r="C437" s="58" t="s">
        <v>326</v>
      </c>
      <c r="D437" s="63">
        <v>25</v>
      </c>
      <c r="E437" s="63" t="s">
        <v>297</v>
      </c>
      <c r="F437" s="192"/>
      <c r="G437" s="192"/>
      <c r="H437" s="97">
        <f t="shared" si="89"/>
        <v>0</v>
      </c>
      <c r="I437" s="102">
        <f t="shared" ref="I437:I462" si="94">ROUND(F437*(1+$K$4),2)</f>
        <v>0</v>
      </c>
      <c r="J437" s="102">
        <f t="shared" ref="J437:J462" si="95">ROUND(G437*(1+$K$4),2)</f>
        <v>0</v>
      </c>
      <c r="K437" s="103">
        <f t="shared" si="92"/>
        <v>0</v>
      </c>
      <c r="L437" s="15"/>
    </row>
    <row r="438" spans="1:12" s="6" customFormat="1" x14ac:dyDescent="0.2">
      <c r="A438" s="53"/>
      <c r="B438" s="54" t="s">
        <v>327</v>
      </c>
      <c r="C438" s="58" t="s">
        <v>328</v>
      </c>
      <c r="D438" s="63">
        <v>92</v>
      </c>
      <c r="E438" s="63" t="s">
        <v>297</v>
      </c>
      <c r="F438" s="192"/>
      <c r="G438" s="192"/>
      <c r="H438" s="97">
        <f t="shared" si="89"/>
        <v>0</v>
      </c>
      <c r="I438" s="102">
        <f t="shared" si="94"/>
        <v>0</v>
      </c>
      <c r="J438" s="102">
        <f t="shared" si="95"/>
        <v>0</v>
      </c>
      <c r="K438" s="103">
        <f t="shared" si="92"/>
        <v>0</v>
      </c>
      <c r="L438" s="15"/>
    </row>
    <row r="439" spans="1:12" s="6" customFormat="1" x14ac:dyDescent="0.2">
      <c r="A439" s="53"/>
      <c r="B439" s="54" t="s">
        <v>329</v>
      </c>
      <c r="C439" s="58" t="s">
        <v>330</v>
      </c>
      <c r="D439" s="63">
        <v>25</v>
      </c>
      <c r="E439" s="63" t="s">
        <v>320</v>
      </c>
      <c r="F439" s="192"/>
      <c r="G439" s="192"/>
      <c r="H439" s="97">
        <f t="shared" si="89"/>
        <v>0</v>
      </c>
      <c r="I439" s="102">
        <f t="shared" si="94"/>
        <v>0</v>
      </c>
      <c r="J439" s="102">
        <f t="shared" si="95"/>
        <v>0</v>
      </c>
      <c r="K439" s="103">
        <f t="shared" si="92"/>
        <v>0</v>
      </c>
      <c r="L439" s="15"/>
    </row>
    <row r="440" spans="1:12" s="6" customFormat="1" x14ac:dyDescent="0.2">
      <c r="A440" s="53"/>
      <c r="B440" s="54" t="s">
        <v>331</v>
      </c>
      <c r="C440" s="58" t="s">
        <v>332</v>
      </c>
      <c r="D440" s="63">
        <v>25</v>
      </c>
      <c r="E440" s="63" t="s">
        <v>320</v>
      </c>
      <c r="F440" s="192"/>
      <c r="G440" s="192"/>
      <c r="H440" s="97">
        <f t="shared" si="89"/>
        <v>0</v>
      </c>
      <c r="I440" s="102">
        <f t="shared" si="94"/>
        <v>0</v>
      </c>
      <c r="J440" s="102">
        <f t="shared" si="95"/>
        <v>0</v>
      </c>
      <c r="K440" s="103">
        <f t="shared" si="92"/>
        <v>0</v>
      </c>
      <c r="L440" s="15"/>
    </row>
    <row r="441" spans="1:12" s="6" customFormat="1" x14ac:dyDescent="0.2">
      <c r="A441" s="53"/>
      <c r="B441" s="54" t="s">
        <v>333</v>
      </c>
      <c r="C441" s="58" t="s">
        <v>334</v>
      </c>
      <c r="D441" s="63">
        <v>2</v>
      </c>
      <c r="E441" s="63" t="s">
        <v>297</v>
      </c>
      <c r="F441" s="192"/>
      <c r="G441" s="192"/>
      <c r="H441" s="97">
        <f t="shared" si="89"/>
        <v>0</v>
      </c>
      <c r="I441" s="102">
        <f t="shared" si="94"/>
        <v>0</v>
      </c>
      <c r="J441" s="102">
        <f t="shared" si="95"/>
        <v>0</v>
      </c>
      <c r="K441" s="103">
        <f t="shared" si="92"/>
        <v>0</v>
      </c>
      <c r="L441" s="15"/>
    </row>
    <row r="442" spans="1:12" s="6" customFormat="1" x14ac:dyDescent="0.2">
      <c r="A442" s="53"/>
      <c r="B442" s="54" t="s">
        <v>335</v>
      </c>
      <c r="C442" s="58" t="s">
        <v>336</v>
      </c>
      <c r="D442" s="63">
        <v>15</v>
      </c>
      <c r="E442" s="63" t="s">
        <v>297</v>
      </c>
      <c r="F442" s="192"/>
      <c r="G442" s="192"/>
      <c r="H442" s="97">
        <f t="shared" si="89"/>
        <v>0</v>
      </c>
      <c r="I442" s="102">
        <f t="shared" si="94"/>
        <v>0</v>
      </c>
      <c r="J442" s="102">
        <f t="shared" si="95"/>
        <v>0</v>
      </c>
      <c r="K442" s="103">
        <f t="shared" si="92"/>
        <v>0</v>
      </c>
      <c r="L442" s="15"/>
    </row>
    <row r="443" spans="1:12" s="6" customFormat="1" x14ac:dyDescent="0.2">
      <c r="A443" s="53"/>
      <c r="B443" s="54" t="s">
        <v>337</v>
      </c>
      <c r="C443" s="58" t="s">
        <v>338</v>
      </c>
      <c r="D443" s="63">
        <v>2</v>
      </c>
      <c r="E443" s="63" t="s">
        <v>320</v>
      </c>
      <c r="F443" s="192"/>
      <c r="G443" s="192"/>
      <c r="H443" s="97">
        <f t="shared" si="89"/>
        <v>0</v>
      </c>
      <c r="I443" s="102">
        <f t="shared" si="94"/>
        <v>0</v>
      </c>
      <c r="J443" s="102">
        <f t="shared" si="95"/>
        <v>0</v>
      </c>
      <c r="K443" s="103">
        <f t="shared" si="92"/>
        <v>0</v>
      </c>
      <c r="L443" s="15"/>
    </row>
    <row r="444" spans="1:12" s="6" customFormat="1" x14ac:dyDescent="0.2">
      <c r="A444" s="53"/>
      <c r="B444" s="54" t="s">
        <v>339</v>
      </c>
      <c r="C444" s="58" t="s">
        <v>340</v>
      </c>
      <c r="D444" s="63">
        <v>2</v>
      </c>
      <c r="E444" s="63" t="s">
        <v>320</v>
      </c>
      <c r="F444" s="192"/>
      <c r="G444" s="192"/>
      <c r="H444" s="97">
        <f t="shared" si="89"/>
        <v>0</v>
      </c>
      <c r="I444" s="102">
        <f t="shared" si="94"/>
        <v>0</v>
      </c>
      <c r="J444" s="102">
        <f t="shared" si="95"/>
        <v>0</v>
      </c>
      <c r="K444" s="103">
        <f t="shared" si="92"/>
        <v>0</v>
      </c>
      <c r="L444" s="15"/>
    </row>
    <row r="445" spans="1:12" s="6" customFormat="1" x14ac:dyDescent="0.2">
      <c r="A445" s="53"/>
      <c r="B445" s="54" t="s">
        <v>341</v>
      </c>
      <c r="C445" s="58" t="s">
        <v>342</v>
      </c>
      <c r="D445" s="63">
        <v>4</v>
      </c>
      <c r="E445" s="63" t="s">
        <v>320</v>
      </c>
      <c r="F445" s="193"/>
      <c r="G445" s="192"/>
      <c r="H445" s="97">
        <f t="shared" si="89"/>
        <v>0</v>
      </c>
      <c r="I445" s="102">
        <f t="shared" si="94"/>
        <v>0</v>
      </c>
      <c r="J445" s="102">
        <f t="shared" si="95"/>
        <v>0</v>
      </c>
      <c r="K445" s="103">
        <f t="shared" si="92"/>
        <v>0</v>
      </c>
      <c r="L445" s="15"/>
    </row>
    <row r="446" spans="1:12" s="6" customFormat="1" x14ac:dyDescent="0.2">
      <c r="A446" s="53"/>
      <c r="B446" s="54" t="s">
        <v>343</v>
      </c>
      <c r="C446" s="58" t="s">
        <v>344</v>
      </c>
      <c r="D446" s="63">
        <v>4</v>
      </c>
      <c r="E446" s="63" t="s">
        <v>320</v>
      </c>
      <c r="F446" s="193"/>
      <c r="G446" s="192"/>
      <c r="H446" s="97">
        <f t="shared" si="89"/>
        <v>0</v>
      </c>
      <c r="I446" s="102">
        <f t="shared" si="94"/>
        <v>0</v>
      </c>
      <c r="J446" s="102">
        <f t="shared" si="95"/>
        <v>0</v>
      </c>
      <c r="K446" s="103">
        <f t="shared" si="92"/>
        <v>0</v>
      </c>
      <c r="L446" s="15"/>
    </row>
    <row r="447" spans="1:12" s="6" customFormat="1" x14ac:dyDescent="0.2">
      <c r="A447" s="53"/>
      <c r="B447" s="54" t="s">
        <v>345</v>
      </c>
      <c r="C447" s="58" t="s">
        <v>346</v>
      </c>
      <c r="D447" s="63">
        <v>5</v>
      </c>
      <c r="E447" s="63" t="s">
        <v>347</v>
      </c>
      <c r="F447" s="192"/>
      <c r="G447" s="192"/>
      <c r="H447" s="97">
        <f t="shared" si="89"/>
        <v>0</v>
      </c>
      <c r="I447" s="102">
        <f t="shared" si="94"/>
        <v>0</v>
      </c>
      <c r="J447" s="102">
        <f t="shared" si="95"/>
        <v>0</v>
      </c>
      <c r="K447" s="103">
        <f t="shared" si="92"/>
        <v>0</v>
      </c>
      <c r="L447" s="15"/>
    </row>
    <row r="448" spans="1:12" s="6" customFormat="1" x14ac:dyDescent="0.2">
      <c r="A448" s="53"/>
      <c r="B448" s="54" t="s">
        <v>348</v>
      </c>
      <c r="C448" s="58" t="s">
        <v>349</v>
      </c>
      <c r="D448" s="63">
        <v>92</v>
      </c>
      <c r="E448" s="63" t="s">
        <v>20</v>
      </c>
      <c r="F448" s="192"/>
      <c r="G448" s="192"/>
      <c r="H448" s="97">
        <f t="shared" si="89"/>
        <v>0</v>
      </c>
      <c r="I448" s="102">
        <f t="shared" si="94"/>
        <v>0</v>
      </c>
      <c r="J448" s="102">
        <f t="shared" si="95"/>
        <v>0</v>
      </c>
      <c r="K448" s="103">
        <f t="shared" si="92"/>
        <v>0</v>
      </c>
      <c r="L448" s="15"/>
    </row>
    <row r="449" spans="1:12" s="6" customFormat="1" x14ac:dyDescent="0.2">
      <c r="A449" s="53"/>
      <c r="B449" s="54" t="s">
        <v>350</v>
      </c>
      <c r="C449" s="58" t="s">
        <v>351</v>
      </c>
      <c r="D449" s="63">
        <v>92</v>
      </c>
      <c r="E449" s="63" t="s">
        <v>20</v>
      </c>
      <c r="F449" s="192"/>
      <c r="G449" s="192"/>
      <c r="H449" s="97">
        <f t="shared" si="89"/>
        <v>0</v>
      </c>
      <c r="I449" s="102">
        <f t="shared" si="94"/>
        <v>0</v>
      </c>
      <c r="J449" s="102">
        <f t="shared" si="95"/>
        <v>0</v>
      </c>
      <c r="K449" s="103">
        <f t="shared" si="92"/>
        <v>0</v>
      </c>
      <c r="L449" s="15"/>
    </row>
    <row r="450" spans="1:12" s="6" customFormat="1" x14ac:dyDescent="0.2">
      <c r="A450" s="53"/>
      <c r="B450" s="54" t="s">
        <v>352</v>
      </c>
      <c r="C450" s="58" t="s">
        <v>353</v>
      </c>
      <c r="D450" s="63">
        <v>65</v>
      </c>
      <c r="E450" s="63" t="s">
        <v>20</v>
      </c>
      <c r="F450" s="192"/>
      <c r="G450" s="192"/>
      <c r="H450" s="97">
        <f t="shared" si="89"/>
        <v>0</v>
      </c>
      <c r="I450" s="102">
        <f t="shared" si="94"/>
        <v>0</v>
      </c>
      <c r="J450" s="102">
        <f t="shared" si="95"/>
        <v>0</v>
      </c>
      <c r="K450" s="103">
        <f t="shared" si="92"/>
        <v>0</v>
      </c>
      <c r="L450" s="15"/>
    </row>
    <row r="451" spans="1:12" s="6" customFormat="1" x14ac:dyDescent="0.2">
      <c r="A451" s="53"/>
      <c r="B451" s="54" t="s">
        <v>354</v>
      </c>
      <c r="C451" s="58" t="s">
        <v>355</v>
      </c>
      <c r="D451" s="63">
        <v>46</v>
      </c>
      <c r="E451" s="63" t="s">
        <v>20</v>
      </c>
      <c r="F451" s="192"/>
      <c r="G451" s="192"/>
      <c r="H451" s="97">
        <f t="shared" si="89"/>
        <v>0</v>
      </c>
      <c r="I451" s="102">
        <f t="shared" si="94"/>
        <v>0</v>
      </c>
      <c r="J451" s="102">
        <f t="shared" si="95"/>
        <v>0</v>
      </c>
      <c r="K451" s="103">
        <f t="shared" si="92"/>
        <v>0</v>
      </c>
      <c r="L451" s="15"/>
    </row>
    <row r="452" spans="1:12" s="6" customFormat="1" x14ac:dyDescent="0.2">
      <c r="A452" s="53"/>
      <c r="B452" s="54" t="s">
        <v>356</v>
      </c>
      <c r="C452" s="58" t="s">
        <v>357</v>
      </c>
      <c r="D452" s="63">
        <v>7</v>
      </c>
      <c r="E452" s="63" t="s">
        <v>20</v>
      </c>
      <c r="F452" s="192"/>
      <c r="G452" s="192"/>
      <c r="H452" s="97">
        <f t="shared" si="89"/>
        <v>0</v>
      </c>
      <c r="I452" s="102">
        <f t="shared" si="94"/>
        <v>0</v>
      </c>
      <c r="J452" s="102">
        <f t="shared" si="95"/>
        <v>0</v>
      </c>
      <c r="K452" s="103">
        <f t="shared" si="92"/>
        <v>0</v>
      </c>
      <c r="L452" s="15"/>
    </row>
    <row r="453" spans="1:12" s="6" customFormat="1" x14ac:dyDescent="0.2">
      <c r="A453" s="53"/>
      <c r="B453" s="54" t="s">
        <v>358</v>
      </c>
      <c r="C453" s="58" t="s">
        <v>359</v>
      </c>
      <c r="D453" s="63">
        <v>2</v>
      </c>
      <c r="E453" s="63" t="s">
        <v>20</v>
      </c>
      <c r="F453" s="192"/>
      <c r="G453" s="192"/>
      <c r="H453" s="97">
        <f t="shared" si="89"/>
        <v>0</v>
      </c>
      <c r="I453" s="102">
        <f t="shared" si="94"/>
        <v>0</v>
      </c>
      <c r="J453" s="102">
        <f t="shared" si="95"/>
        <v>0</v>
      </c>
      <c r="K453" s="103">
        <f t="shared" si="92"/>
        <v>0</v>
      </c>
      <c r="L453" s="15"/>
    </row>
    <row r="454" spans="1:12" s="6" customFormat="1" x14ac:dyDescent="0.2">
      <c r="A454" s="53"/>
      <c r="B454" s="54" t="s">
        <v>360</v>
      </c>
      <c r="C454" s="58" t="s">
        <v>361</v>
      </c>
      <c r="D454" s="63">
        <v>2</v>
      </c>
      <c r="E454" s="63" t="s">
        <v>20</v>
      </c>
      <c r="F454" s="192"/>
      <c r="G454" s="192"/>
      <c r="H454" s="97">
        <f t="shared" si="89"/>
        <v>0</v>
      </c>
      <c r="I454" s="102">
        <f t="shared" si="94"/>
        <v>0</v>
      </c>
      <c r="J454" s="102">
        <f t="shared" si="95"/>
        <v>0</v>
      </c>
      <c r="K454" s="103">
        <f t="shared" si="92"/>
        <v>0</v>
      </c>
      <c r="L454" s="15"/>
    </row>
    <row r="455" spans="1:12" x14ac:dyDescent="0.2">
      <c r="A455" s="77"/>
      <c r="B455" s="42" t="s">
        <v>362</v>
      </c>
      <c r="C455" s="45" t="s">
        <v>363</v>
      </c>
      <c r="D455" s="43">
        <v>15</v>
      </c>
      <c r="E455" s="43" t="s">
        <v>20</v>
      </c>
      <c r="F455" s="194"/>
      <c r="G455" s="194"/>
      <c r="H455" s="97">
        <f t="shared" si="89"/>
        <v>0</v>
      </c>
      <c r="I455" s="90">
        <f t="shared" si="94"/>
        <v>0</v>
      </c>
      <c r="J455" s="90">
        <f t="shared" si="95"/>
        <v>0</v>
      </c>
      <c r="K455" s="91">
        <f t="shared" si="92"/>
        <v>0</v>
      </c>
      <c r="L455" s="17"/>
    </row>
    <row r="456" spans="1:12" x14ac:dyDescent="0.2">
      <c r="A456" s="77"/>
      <c r="B456" s="42" t="s">
        <v>364</v>
      </c>
      <c r="C456" s="45" t="s">
        <v>365</v>
      </c>
      <c r="D456" s="43">
        <v>5</v>
      </c>
      <c r="E456" s="43" t="s">
        <v>366</v>
      </c>
      <c r="F456" s="194"/>
      <c r="G456" s="194"/>
      <c r="H456" s="97">
        <f t="shared" si="89"/>
        <v>0</v>
      </c>
      <c r="I456" s="90">
        <f t="shared" si="94"/>
        <v>0</v>
      </c>
      <c r="J456" s="90">
        <f t="shared" si="95"/>
        <v>0</v>
      </c>
      <c r="K456" s="91">
        <f t="shared" si="92"/>
        <v>0</v>
      </c>
      <c r="L456" s="17"/>
    </row>
    <row r="457" spans="1:12" x14ac:dyDescent="0.2">
      <c r="A457" s="77"/>
      <c r="B457" s="42" t="s">
        <v>367</v>
      </c>
      <c r="C457" s="45" t="s">
        <v>368</v>
      </c>
      <c r="D457" s="43">
        <v>1</v>
      </c>
      <c r="E457" s="43" t="s">
        <v>297</v>
      </c>
      <c r="F457" s="194"/>
      <c r="G457" s="194"/>
      <c r="H457" s="97">
        <f t="shared" si="89"/>
        <v>0</v>
      </c>
      <c r="I457" s="90">
        <f t="shared" si="94"/>
        <v>0</v>
      </c>
      <c r="J457" s="90">
        <f t="shared" si="95"/>
        <v>0</v>
      </c>
      <c r="K457" s="91">
        <f t="shared" si="92"/>
        <v>0</v>
      </c>
      <c r="L457" s="17"/>
    </row>
    <row r="458" spans="1:12" x14ac:dyDescent="0.2">
      <c r="A458" s="77"/>
      <c r="B458" s="42" t="s">
        <v>369</v>
      </c>
      <c r="C458" s="45" t="s">
        <v>370</v>
      </c>
      <c r="D458" s="43">
        <v>1</v>
      </c>
      <c r="E458" s="43" t="s">
        <v>297</v>
      </c>
      <c r="F458" s="194"/>
      <c r="G458" s="194"/>
      <c r="H458" s="97">
        <f t="shared" si="89"/>
        <v>0</v>
      </c>
      <c r="I458" s="90">
        <f t="shared" si="94"/>
        <v>0</v>
      </c>
      <c r="J458" s="90">
        <f t="shared" si="95"/>
        <v>0</v>
      </c>
      <c r="K458" s="91">
        <f t="shared" si="92"/>
        <v>0</v>
      </c>
      <c r="L458" s="17"/>
    </row>
    <row r="459" spans="1:12" x14ac:dyDescent="0.2">
      <c r="A459" s="77"/>
      <c r="B459" s="42" t="s">
        <v>371</v>
      </c>
      <c r="C459" s="45" t="s">
        <v>372</v>
      </c>
      <c r="D459" s="43">
        <v>10</v>
      </c>
      <c r="E459" s="43" t="s">
        <v>297</v>
      </c>
      <c r="F459" s="194"/>
      <c r="G459" s="194"/>
      <c r="H459" s="97">
        <f t="shared" si="89"/>
        <v>0</v>
      </c>
      <c r="I459" s="90">
        <f t="shared" si="94"/>
        <v>0</v>
      </c>
      <c r="J459" s="90">
        <f t="shared" si="95"/>
        <v>0</v>
      </c>
      <c r="K459" s="91">
        <f t="shared" si="92"/>
        <v>0</v>
      </c>
      <c r="L459" s="17"/>
    </row>
    <row r="460" spans="1:12" x14ac:dyDescent="0.2">
      <c r="A460" s="77"/>
      <c r="B460" s="42" t="s">
        <v>373</v>
      </c>
      <c r="C460" s="45" t="s">
        <v>374</v>
      </c>
      <c r="D460" s="43">
        <v>22</v>
      </c>
      <c r="E460" s="43" t="s">
        <v>297</v>
      </c>
      <c r="F460" s="194"/>
      <c r="G460" s="194"/>
      <c r="H460" s="97">
        <f t="shared" si="89"/>
        <v>0</v>
      </c>
      <c r="I460" s="90">
        <f t="shared" si="94"/>
        <v>0</v>
      </c>
      <c r="J460" s="90">
        <f t="shared" si="95"/>
        <v>0</v>
      </c>
      <c r="K460" s="91">
        <f t="shared" si="92"/>
        <v>0</v>
      </c>
      <c r="L460" s="17"/>
    </row>
    <row r="461" spans="1:12" x14ac:dyDescent="0.2">
      <c r="A461" s="77"/>
      <c r="B461" s="42" t="s">
        <v>375</v>
      </c>
      <c r="C461" s="45" t="s">
        <v>376</v>
      </c>
      <c r="D461" s="43">
        <v>3</v>
      </c>
      <c r="E461" s="43" t="s">
        <v>297</v>
      </c>
      <c r="F461" s="194"/>
      <c r="G461" s="194"/>
      <c r="H461" s="97">
        <f t="shared" si="89"/>
        <v>0</v>
      </c>
      <c r="I461" s="90">
        <f t="shared" si="94"/>
        <v>0</v>
      </c>
      <c r="J461" s="90">
        <f t="shared" si="95"/>
        <v>0</v>
      </c>
      <c r="K461" s="91">
        <f t="shared" si="92"/>
        <v>0</v>
      </c>
      <c r="L461" s="17"/>
    </row>
    <row r="462" spans="1:12" x14ac:dyDescent="0.2">
      <c r="A462" s="77"/>
      <c r="B462" s="42" t="s">
        <v>377</v>
      </c>
      <c r="C462" s="45" t="s">
        <v>378</v>
      </c>
      <c r="D462" s="43">
        <v>12.1</v>
      </c>
      <c r="E462" s="43" t="s">
        <v>297</v>
      </c>
      <c r="F462" s="194"/>
      <c r="G462" s="194"/>
      <c r="H462" s="97">
        <f t="shared" si="89"/>
        <v>0</v>
      </c>
      <c r="I462" s="90">
        <f t="shared" si="94"/>
        <v>0</v>
      </c>
      <c r="J462" s="90">
        <f t="shared" si="95"/>
        <v>0</v>
      </c>
      <c r="K462" s="91">
        <f t="shared" si="92"/>
        <v>0</v>
      </c>
      <c r="L462" s="17"/>
    </row>
    <row r="463" spans="1:12" x14ac:dyDescent="0.2">
      <c r="A463" s="77"/>
      <c r="B463" s="49" t="s">
        <v>821</v>
      </c>
      <c r="C463" s="49" t="s">
        <v>379</v>
      </c>
      <c r="D463" s="43"/>
      <c r="E463" s="43"/>
      <c r="F463" s="143"/>
      <c r="G463" s="143"/>
      <c r="H463" s="89"/>
      <c r="I463" s="89"/>
      <c r="J463" s="89"/>
      <c r="K463" s="91"/>
      <c r="L463" s="17"/>
    </row>
    <row r="464" spans="1:12" ht="16.5" customHeight="1" x14ac:dyDescent="0.2">
      <c r="A464" s="77"/>
      <c r="B464" s="42" t="s">
        <v>33</v>
      </c>
      <c r="C464" s="45" t="s">
        <v>380</v>
      </c>
      <c r="D464" s="43">
        <v>1</v>
      </c>
      <c r="E464" s="43" t="s">
        <v>320</v>
      </c>
      <c r="F464" s="194"/>
      <c r="G464" s="194"/>
      <c r="H464" s="97">
        <f t="shared" si="89"/>
        <v>0</v>
      </c>
      <c r="I464" s="90">
        <f t="shared" ref="I464:I476" si="96">ROUND(F464*(1+$K$4),2)</f>
        <v>0</v>
      </c>
      <c r="J464" s="90">
        <f t="shared" ref="J464:J476" si="97">ROUND(G464*(1+$K$4),2)</f>
        <v>0</v>
      </c>
      <c r="K464" s="91">
        <f t="shared" si="92"/>
        <v>0</v>
      </c>
      <c r="L464" s="17"/>
    </row>
    <row r="465" spans="1:12" x14ac:dyDescent="0.2">
      <c r="A465" s="77"/>
      <c r="B465" s="42" t="s">
        <v>76</v>
      </c>
      <c r="C465" s="45" t="s">
        <v>381</v>
      </c>
      <c r="D465" s="43">
        <v>4</v>
      </c>
      <c r="E465" s="43" t="s">
        <v>320</v>
      </c>
      <c r="F465" s="194"/>
      <c r="G465" s="194"/>
      <c r="H465" s="97">
        <f t="shared" si="89"/>
        <v>0</v>
      </c>
      <c r="I465" s="90">
        <f t="shared" si="96"/>
        <v>0</v>
      </c>
      <c r="J465" s="90">
        <f t="shared" si="97"/>
        <v>0</v>
      </c>
      <c r="K465" s="91">
        <f t="shared" si="92"/>
        <v>0</v>
      </c>
      <c r="L465" s="17"/>
    </row>
    <row r="466" spans="1:12" ht="15" customHeight="1" x14ac:dyDescent="0.2">
      <c r="A466" s="77"/>
      <c r="B466" s="42" t="s">
        <v>115</v>
      </c>
      <c r="C466" s="45" t="s">
        <v>382</v>
      </c>
      <c r="D466" s="43">
        <v>2</v>
      </c>
      <c r="E466" s="43" t="s">
        <v>320</v>
      </c>
      <c r="F466" s="194"/>
      <c r="G466" s="194"/>
      <c r="H466" s="97">
        <f t="shared" si="89"/>
        <v>0</v>
      </c>
      <c r="I466" s="90">
        <f t="shared" si="96"/>
        <v>0</v>
      </c>
      <c r="J466" s="90">
        <f t="shared" si="97"/>
        <v>0</v>
      </c>
      <c r="K466" s="91">
        <f t="shared" si="92"/>
        <v>0</v>
      </c>
      <c r="L466" s="17"/>
    </row>
    <row r="467" spans="1:12" x14ac:dyDescent="0.2">
      <c r="A467" s="77"/>
      <c r="B467" s="42" t="s">
        <v>116</v>
      </c>
      <c r="C467" s="45" t="s">
        <v>383</v>
      </c>
      <c r="D467" s="43">
        <v>2</v>
      </c>
      <c r="E467" s="43" t="s">
        <v>320</v>
      </c>
      <c r="F467" s="194"/>
      <c r="G467" s="194"/>
      <c r="H467" s="97">
        <f t="shared" si="89"/>
        <v>0</v>
      </c>
      <c r="I467" s="90">
        <f t="shared" si="96"/>
        <v>0</v>
      </c>
      <c r="J467" s="90">
        <f t="shared" si="97"/>
        <v>0</v>
      </c>
      <c r="K467" s="91">
        <f t="shared" si="92"/>
        <v>0</v>
      </c>
      <c r="L467" s="17"/>
    </row>
    <row r="468" spans="1:12" x14ac:dyDescent="0.2">
      <c r="A468" s="77"/>
      <c r="B468" s="42" t="s">
        <v>384</v>
      </c>
      <c r="C468" s="45" t="s">
        <v>385</v>
      </c>
      <c r="D468" s="43">
        <v>4</v>
      </c>
      <c r="E468" s="43" t="s">
        <v>320</v>
      </c>
      <c r="F468" s="194"/>
      <c r="G468" s="194"/>
      <c r="H468" s="97">
        <f t="shared" si="89"/>
        <v>0</v>
      </c>
      <c r="I468" s="90">
        <f t="shared" si="96"/>
        <v>0</v>
      </c>
      <c r="J468" s="90">
        <f t="shared" si="97"/>
        <v>0</v>
      </c>
      <c r="K468" s="91">
        <f t="shared" si="92"/>
        <v>0</v>
      </c>
      <c r="L468" s="17"/>
    </row>
    <row r="469" spans="1:12" x14ac:dyDescent="0.2">
      <c r="A469" s="77"/>
      <c r="B469" s="42" t="s">
        <v>386</v>
      </c>
      <c r="C469" s="45" t="s">
        <v>387</v>
      </c>
      <c r="D469" s="43">
        <v>6</v>
      </c>
      <c r="E469" s="43" t="s">
        <v>320</v>
      </c>
      <c r="F469" s="194"/>
      <c r="G469" s="194"/>
      <c r="H469" s="97">
        <f t="shared" si="89"/>
        <v>0</v>
      </c>
      <c r="I469" s="90">
        <f t="shared" si="96"/>
        <v>0</v>
      </c>
      <c r="J469" s="90">
        <f t="shared" si="97"/>
        <v>0</v>
      </c>
      <c r="K469" s="91">
        <f t="shared" si="92"/>
        <v>0</v>
      </c>
      <c r="L469" s="17"/>
    </row>
    <row r="470" spans="1:12" x14ac:dyDescent="0.2">
      <c r="A470" s="77"/>
      <c r="B470" s="42" t="s">
        <v>388</v>
      </c>
      <c r="C470" s="45" t="s">
        <v>389</v>
      </c>
      <c r="D470" s="43">
        <v>2</v>
      </c>
      <c r="E470" s="43" t="s">
        <v>320</v>
      </c>
      <c r="F470" s="194"/>
      <c r="G470" s="194"/>
      <c r="H470" s="97">
        <f t="shared" si="89"/>
        <v>0</v>
      </c>
      <c r="I470" s="90">
        <f t="shared" si="96"/>
        <v>0</v>
      </c>
      <c r="J470" s="90">
        <f t="shared" si="97"/>
        <v>0</v>
      </c>
      <c r="K470" s="91">
        <f t="shared" si="92"/>
        <v>0</v>
      </c>
      <c r="L470" s="17"/>
    </row>
    <row r="471" spans="1:12" x14ac:dyDescent="0.2">
      <c r="A471" s="77"/>
      <c r="B471" s="42" t="s">
        <v>390</v>
      </c>
      <c r="C471" s="45" t="s">
        <v>391</v>
      </c>
      <c r="D471" s="43">
        <v>3</v>
      </c>
      <c r="E471" s="43" t="s">
        <v>320</v>
      </c>
      <c r="F471" s="194"/>
      <c r="G471" s="194"/>
      <c r="H471" s="97">
        <f t="shared" si="89"/>
        <v>0</v>
      </c>
      <c r="I471" s="90">
        <f t="shared" si="96"/>
        <v>0</v>
      </c>
      <c r="J471" s="90">
        <f t="shared" si="97"/>
        <v>0</v>
      </c>
      <c r="K471" s="91">
        <f t="shared" si="92"/>
        <v>0</v>
      </c>
      <c r="L471" s="17"/>
    </row>
    <row r="472" spans="1:12" ht="25.5" x14ac:dyDescent="0.2">
      <c r="A472" s="77"/>
      <c r="B472" s="42" t="s">
        <v>392</v>
      </c>
      <c r="C472" s="45" t="s">
        <v>393</v>
      </c>
      <c r="D472" s="43">
        <v>5</v>
      </c>
      <c r="E472" s="43" t="s">
        <v>320</v>
      </c>
      <c r="F472" s="194"/>
      <c r="G472" s="194"/>
      <c r="H472" s="97">
        <f t="shared" si="89"/>
        <v>0</v>
      </c>
      <c r="I472" s="90">
        <f t="shared" si="96"/>
        <v>0</v>
      </c>
      <c r="J472" s="90">
        <f t="shared" si="97"/>
        <v>0</v>
      </c>
      <c r="K472" s="91">
        <f t="shared" si="92"/>
        <v>0</v>
      </c>
      <c r="L472" s="17"/>
    </row>
    <row r="473" spans="1:12" ht="25.5" x14ac:dyDescent="0.2">
      <c r="A473" s="77"/>
      <c r="B473" s="42" t="s">
        <v>394</v>
      </c>
      <c r="C473" s="45" t="s">
        <v>395</v>
      </c>
      <c r="D473" s="43">
        <v>5</v>
      </c>
      <c r="E473" s="43" t="s">
        <v>320</v>
      </c>
      <c r="F473" s="194"/>
      <c r="G473" s="194"/>
      <c r="H473" s="97">
        <f t="shared" si="89"/>
        <v>0</v>
      </c>
      <c r="I473" s="90">
        <f t="shared" si="96"/>
        <v>0</v>
      </c>
      <c r="J473" s="90">
        <f t="shared" si="97"/>
        <v>0</v>
      </c>
      <c r="K473" s="91">
        <f t="shared" si="92"/>
        <v>0</v>
      </c>
      <c r="L473" s="17"/>
    </row>
    <row r="474" spans="1:12" ht="25.5" x14ac:dyDescent="0.2">
      <c r="A474" s="77"/>
      <c r="B474" s="42" t="s">
        <v>396</v>
      </c>
      <c r="C474" s="45" t="s">
        <v>397</v>
      </c>
      <c r="D474" s="43">
        <v>5</v>
      </c>
      <c r="E474" s="43" t="s">
        <v>320</v>
      </c>
      <c r="F474" s="194"/>
      <c r="G474" s="194"/>
      <c r="H474" s="97">
        <f t="shared" si="89"/>
        <v>0</v>
      </c>
      <c r="I474" s="90">
        <f t="shared" si="96"/>
        <v>0</v>
      </c>
      <c r="J474" s="90">
        <f t="shared" si="97"/>
        <v>0</v>
      </c>
      <c r="K474" s="91">
        <f t="shared" si="92"/>
        <v>0</v>
      </c>
      <c r="L474" s="17"/>
    </row>
    <row r="475" spans="1:12" x14ac:dyDescent="0.2">
      <c r="A475" s="77"/>
      <c r="B475" s="42" t="s">
        <v>398</v>
      </c>
      <c r="C475" s="45" t="s">
        <v>399</v>
      </c>
      <c r="D475" s="43">
        <v>5</v>
      </c>
      <c r="E475" s="43" t="s">
        <v>320</v>
      </c>
      <c r="F475" s="194"/>
      <c r="G475" s="194"/>
      <c r="H475" s="97">
        <f t="shared" si="89"/>
        <v>0</v>
      </c>
      <c r="I475" s="90">
        <f t="shared" si="96"/>
        <v>0</v>
      </c>
      <c r="J475" s="90">
        <f t="shared" si="97"/>
        <v>0</v>
      </c>
      <c r="K475" s="91">
        <f t="shared" si="92"/>
        <v>0</v>
      </c>
      <c r="L475" s="17"/>
    </row>
    <row r="476" spans="1:12" x14ac:dyDescent="0.2">
      <c r="A476" s="77"/>
      <c r="B476" s="42" t="s">
        <v>400</v>
      </c>
      <c r="C476" s="45" t="s">
        <v>401</v>
      </c>
      <c r="D476" s="43">
        <v>5</v>
      </c>
      <c r="E476" s="43" t="s">
        <v>320</v>
      </c>
      <c r="F476" s="194"/>
      <c r="G476" s="194"/>
      <c r="H476" s="97">
        <f t="shared" si="89"/>
        <v>0</v>
      </c>
      <c r="I476" s="90">
        <f t="shared" si="96"/>
        <v>0</v>
      </c>
      <c r="J476" s="90">
        <f t="shared" si="97"/>
        <v>0</v>
      </c>
      <c r="K476" s="91">
        <f t="shared" si="92"/>
        <v>0</v>
      </c>
      <c r="L476" s="17"/>
    </row>
    <row r="477" spans="1:12" x14ac:dyDescent="0.2">
      <c r="A477" s="77"/>
      <c r="B477" s="49" t="s">
        <v>822</v>
      </c>
      <c r="C477" s="49" t="s">
        <v>402</v>
      </c>
      <c r="D477" s="43"/>
      <c r="E477" s="43"/>
      <c r="F477" s="143"/>
      <c r="G477" s="143"/>
      <c r="H477" s="89"/>
      <c r="I477" s="89"/>
      <c r="J477" s="89"/>
      <c r="K477" s="91"/>
      <c r="L477" s="17"/>
    </row>
    <row r="478" spans="1:12" x14ac:dyDescent="0.2">
      <c r="A478" s="77"/>
      <c r="B478" s="42" t="s">
        <v>34</v>
      </c>
      <c r="C478" s="45" t="s">
        <v>403</v>
      </c>
      <c r="D478" s="43">
        <v>15</v>
      </c>
      <c r="E478" s="43" t="s">
        <v>320</v>
      </c>
      <c r="F478" s="194"/>
      <c r="G478" s="194"/>
      <c r="H478" s="97">
        <f t="shared" si="89"/>
        <v>0</v>
      </c>
      <c r="I478" s="90">
        <f t="shared" ref="I478:J484" si="98">ROUND(F478*(1+$K$4),2)</f>
        <v>0</v>
      </c>
      <c r="J478" s="90">
        <f t="shared" si="98"/>
        <v>0</v>
      </c>
      <c r="K478" s="91">
        <f t="shared" si="92"/>
        <v>0</v>
      </c>
      <c r="L478" s="17"/>
    </row>
    <row r="479" spans="1:12" x14ac:dyDescent="0.2">
      <c r="A479" s="77"/>
      <c r="B479" s="42" t="s">
        <v>404</v>
      </c>
      <c r="C479" s="45" t="s">
        <v>405</v>
      </c>
      <c r="D479" s="43">
        <v>5</v>
      </c>
      <c r="E479" s="43" t="s">
        <v>320</v>
      </c>
      <c r="F479" s="194"/>
      <c r="G479" s="194"/>
      <c r="H479" s="97">
        <f t="shared" si="89"/>
        <v>0</v>
      </c>
      <c r="I479" s="90">
        <f t="shared" si="98"/>
        <v>0</v>
      </c>
      <c r="J479" s="90">
        <f t="shared" si="98"/>
        <v>0</v>
      </c>
      <c r="K479" s="91">
        <f t="shared" si="92"/>
        <v>0</v>
      </c>
      <c r="L479" s="17"/>
    </row>
    <row r="480" spans="1:12" x14ac:dyDescent="0.2">
      <c r="A480" s="77"/>
      <c r="B480" s="42" t="s">
        <v>406</v>
      </c>
      <c r="C480" s="45" t="s">
        <v>407</v>
      </c>
      <c r="D480" s="43">
        <v>5</v>
      </c>
      <c r="E480" s="43" t="s">
        <v>320</v>
      </c>
      <c r="F480" s="194"/>
      <c r="G480" s="194"/>
      <c r="H480" s="97">
        <f t="shared" si="89"/>
        <v>0</v>
      </c>
      <c r="I480" s="90">
        <f t="shared" si="98"/>
        <v>0</v>
      </c>
      <c r="J480" s="90">
        <f t="shared" si="98"/>
        <v>0</v>
      </c>
      <c r="K480" s="91">
        <f t="shared" si="92"/>
        <v>0</v>
      </c>
      <c r="L480" s="17"/>
    </row>
    <row r="481" spans="1:12" x14ac:dyDescent="0.2">
      <c r="A481" s="77"/>
      <c r="B481" s="42" t="s">
        <v>408</v>
      </c>
      <c r="C481" s="45" t="s">
        <v>409</v>
      </c>
      <c r="D481" s="43">
        <v>5</v>
      </c>
      <c r="E481" s="43" t="s">
        <v>320</v>
      </c>
      <c r="F481" s="194"/>
      <c r="G481" s="194"/>
      <c r="H481" s="97">
        <f t="shared" si="89"/>
        <v>0</v>
      </c>
      <c r="I481" s="90">
        <f t="shared" si="98"/>
        <v>0</v>
      </c>
      <c r="J481" s="90">
        <f t="shared" si="98"/>
        <v>0</v>
      </c>
      <c r="K481" s="91">
        <f t="shared" si="92"/>
        <v>0</v>
      </c>
      <c r="L481" s="17"/>
    </row>
    <row r="482" spans="1:12" x14ac:dyDescent="0.2">
      <c r="A482" s="77"/>
      <c r="B482" s="42" t="s">
        <v>410</v>
      </c>
      <c r="C482" s="45" t="s">
        <v>411</v>
      </c>
      <c r="D482" s="43">
        <v>5</v>
      </c>
      <c r="E482" s="43" t="s">
        <v>320</v>
      </c>
      <c r="F482" s="194"/>
      <c r="G482" s="194"/>
      <c r="H482" s="97">
        <f t="shared" si="89"/>
        <v>0</v>
      </c>
      <c r="I482" s="90">
        <f t="shared" si="98"/>
        <v>0</v>
      </c>
      <c r="J482" s="90">
        <f t="shared" si="98"/>
        <v>0</v>
      </c>
      <c r="K482" s="91">
        <f t="shared" si="92"/>
        <v>0</v>
      </c>
      <c r="L482" s="17"/>
    </row>
    <row r="483" spans="1:12" s="6" customFormat="1" x14ac:dyDescent="0.2">
      <c r="A483" s="53"/>
      <c r="B483" s="54" t="s">
        <v>792</v>
      </c>
      <c r="C483" s="58" t="s">
        <v>412</v>
      </c>
      <c r="D483" s="63">
        <v>19</v>
      </c>
      <c r="E483" s="63" t="s">
        <v>20</v>
      </c>
      <c r="F483" s="192"/>
      <c r="G483" s="192"/>
      <c r="H483" s="97">
        <f t="shared" ref="H483:H493" si="99">SUM(F483:G483)*D483</f>
        <v>0</v>
      </c>
      <c r="I483" s="102">
        <f t="shared" si="98"/>
        <v>0</v>
      </c>
      <c r="J483" s="102">
        <f t="shared" si="98"/>
        <v>0</v>
      </c>
      <c r="K483" s="103">
        <f t="shared" si="92"/>
        <v>0</v>
      </c>
      <c r="L483" s="15"/>
    </row>
    <row r="484" spans="1:12" s="6" customFormat="1" x14ac:dyDescent="0.2">
      <c r="A484" s="53"/>
      <c r="B484" s="54" t="s">
        <v>793</v>
      </c>
      <c r="C484" s="58" t="s">
        <v>413</v>
      </c>
      <c r="D484" s="63">
        <v>5</v>
      </c>
      <c r="E484" s="63" t="s">
        <v>320</v>
      </c>
      <c r="F484" s="192"/>
      <c r="G484" s="192"/>
      <c r="H484" s="97">
        <f t="shared" si="99"/>
        <v>0</v>
      </c>
      <c r="I484" s="102">
        <f t="shared" si="98"/>
        <v>0</v>
      </c>
      <c r="J484" s="102">
        <f t="shared" si="98"/>
        <v>0</v>
      </c>
      <c r="K484" s="103">
        <f t="shared" ref="K484:K533" si="100">((I484+J484)*D484)</f>
        <v>0</v>
      </c>
      <c r="L484" s="15"/>
    </row>
    <row r="485" spans="1:12" s="6" customFormat="1" x14ac:dyDescent="0.2">
      <c r="A485" s="53"/>
      <c r="B485" s="35" t="s">
        <v>823</v>
      </c>
      <c r="C485" s="35" t="s">
        <v>414</v>
      </c>
      <c r="D485" s="63"/>
      <c r="E485" s="63"/>
      <c r="F485" s="142"/>
      <c r="G485" s="142"/>
      <c r="H485" s="97"/>
      <c r="I485" s="97"/>
      <c r="J485" s="97"/>
      <c r="K485" s="103"/>
      <c r="L485" s="15"/>
    </row>
    <row r="486" spans="1:12" s="6" customFormat="1" x14ac:dyDescent="0.2">
      <c r="A486" s="53"/>
      <c r="B486" s="54" t="s">
        <v>35</v>
      </c>
      <c r="C486" s="58" t="s">
        <v>415</v>
      </c>
      <c r="D486" s="63">
        <v>40</v>
      </c>
      <c r="E486" s="63" t="s">
        <v>20</v>
      </c>
      <c r="F486" s="192"/>
      <c r="G486" s="192"/>
      <c r="H486" s="97">
        <f t="shared" si="99"/>
        <v>0</v>
      </c>
      <c r="I486" s="102">
        <f t="shared" ref="I486:I501" si="101">ROUND(F486*(1+$K$4),2)</f>
        <v>0</v>
      </c>
      <c r="J486" s="102">
        <f t="shared" ref="J486:J501" si="102">ROUND(G486*(1+$K$4),2)</f>
        <v>0</v>
      </c>
      <c r="K486" s="103">
        <f t="shared" si="100"/>
        <v>0</v>
      </c>
      <c r="L486" s="15"/>
    </row>
    <row r="487" spans="1:12" s="6" customFormat="1" x14ac:dyDescent="0.2">
      <c r="A487" s="53"/>
      <c r="B487" s="54" t="s">
        <v>112</v>
      </c>
      <c r="C487" s="58" t="s">
        <v>416</v>
      </c>
      <c r="D487" s="63">
        <v>35</v>
      </c>
      <c r="E487" s="63" t="s">
        <v>20</v>
      </c>
      <c r="F487" s="192"/>
      <c r="G487" s="192"/>
      <c r="H487" s="97">
        <f t="shared" si="99"/>
        <v>0</v>
      </c>
      <c r="I487" s="102">
        <f t="shared" si="101"/>
        <v>0</v>
      </c>
      <c r="J487" s="102">
        <f t="shared" si="102"/>
        <v>0</v>
      </c>
      <c r="K487" s="103">
        <f t="shared" si="100"/>
        <v>0</v>
      </c>
      <c r="L487" s="15"/>
    </row>
    <row r="488" spans="1:12" s="6" customFormat="1" x14ac:dyDescent="0.2">
      <c r="A488" s="53"/>
      <c r="B488" s="54" t="s">
        <v>65</v>
      </c>
      <c r="C488" s="58" t="s">
        <v>417</v>
      </c>
      <c r="D488" s="63">
        <v>6</v>
      </c>
      <c r="E488" s="63" t="s">
        <v>320</v>
      </c>
      <c r="F488" s="192"/>
      <c r="G488" s="192"/>
      <c r="H488" s="97">
        <f t="shared" si="99"/>
        <v>0</v>
      </c>
      <c r="I488" s="102">
        <f t="shared" si="101"/>
        <v>0</v>
      </c>
      <c r="J488" s="102">
        <f t="shared" si="102"/>
        <v>0</v>
      </c>
      <c r="K488" s="103">
        <f t="shared" si="100"/>
        <v>0</v>
      </c>
      <c r="L488" s="15"/>
    </row>
    <row r="489" spans="1:12" s="6" customFormat="1" x14ac:dyDescent="0.2">
      <c r="A489" s="53"/>
      <c r="B489" s="54" t="s">
        <v>418</v>
      </c>
      <c r="C489" s="58" t="s">
        <v>419</v>
      </c>
      <c r="D489" s="63">
        <v>10</v>
      </c>
      <c r="E489" s="63" t="s">
        <v>320</v>
      </c>
      <c r="F489" s="192"/>
      <c r="G489" s="192"/>
      <c r="H489" s="97">
        <f t="shared" si="99"/>
        <v>0</v>
      </c>
      <c r="I489" s="102">
        <f t="shared" si="101"/>
        <v>0</v>
      </c>
      <c r="J489" s="102">
        <f t="shared" si="102"/>
        <v>0</v>
      </c>
      <c r="K489" s="103">
        <f t="shared" si="100"/>
        <v>0</v>
      </c>
      <c r="L489" s="15"/>
    </row>
    <row r="490" spans="1:12" s="6" customFormat="1" x14ac:dyDescent="0.2">
      <c r="A490" s="53"/>
      <c r="B490" s="54" t="s">
        <v>420</v>
      </c>
      <c r="C490" s="58" t="s">
        <v>421</v>
      </c>
      <c r="D490" s="63">
        <v>5</v>
      </c>
      <c r="E490" s="63" t="s">
        <v>320</v>
      </c>
      <c r="F490" s="192"/>
      <c r="G490" s="192"/>
      <c r="H490" s="97">
        <f t="shared" si="99"/>
        <v>0</v>
      </c>
      <c r="I490" s="102">
        <f t="shared" si="101"/>
        <v>0</v>
      </c>
      <c r="J490" s="102">
        <f t="shared" si="102"/>
        <v>0</v>
      </c>
      <c r="K490" s="103">
        <f t="shared" si="100"/>
        <v>0</v>
      </c>
      <c r="L490" s="15"/>
    </row>
    <row r="491" spans="1:12" s="6" customFormat="1" x14ac:dyDescent="0.2">
      <c r="A491" s="53"/>
      <c r="B491" s="54" t="s">
        <v>422</v>
      </c>
      <c r="C491" s="58" t="s">
        <v>423</v>
      </c>
      <c r="D491" s="63">
        <v>10</v>
      </c>
      <c r="E491" s="63" t="s">
        <v>320</v>
      </c>
      <c r="F491" s="192"/>
      <c r="G491" s="192"/>
      <c r="H491" s="97">
        <f t="shared" si="99"/>
        <v>0</v>
      </c>
      <c r="I491" s="102">
        <f t="shared" si="101"/>
        <v>0</v>
      </c>
      <c r="J491" s="102">
        <f t="shared" si="102"/>
        <v>0</v>
      </c>
      <c r="K491" s="103">
        <f t="shared" si="100"/>
        <v>0</v>
      </c>
      <c r="L491" s="15"/>
    </row>
    <row r="492" spans="1:12" s="6" customFormat="1" x14ac:dyDescent="0.2">
      <c r="A492" s="53"/>
      <c r="B492" s="54" t="s">
        <v>424</v>
      </c>
      <c r="C492" s="58" t="s">
        <v>425</v>
      </c>
      <c r="D492" s="63">
        <v>40</v>
      </c>
      <c r="E492" s="63" t="s">
        <v>20</v>
      </c>
      <c r="F492" s="192"/>
      <c r="G492" s="192"/>
      <c r="H492" s="97">
        <f t="shared" si="99"/>
        <v>0</v>
      </c>
      <c r="I492" s="102">
        <f t="shared" si="101"/>
        <v>0</v>
      </c>
      <c r="J492" s="102">
        <f t="shared" si="102"/>
        <v>0</v>
      </c>
      <c r="K492" s="103">
        <f t="shared" si="100"/>
        <v>0</v>
      </c>
      <c r="L492" s="15"/>
    </row>
    <row r="493" spans="1:12" s="6" customFormat="1" x14ac:dyDescent="0.2">
      <c r="A493" s="53"/>
      <c r="B493" s="54" t="s">
        <v>426</v>
      </c>
      <c r="C493" s="58" t="s">
        <v>427</v>
      </c>
      <c r="D493" s="63">
        <v>40</v>
      </c>
      <c r="E493" s="63" t="s">
        <v>20</v>
      </c>
      <c r="F493" s="192"/>
      <c r="G493" s="192"/>
      <c r="H493" s="97">
        <f t="shared" si="99"/>
        <v>0</v>
      </c>
      <c r="I493" s="102">
        <f t="shared" si="101"/>
        <v>0</v>
      </c>
      <c r="J493" s="102">
        <f t="shared" si="102"/>
        <v>0</v>
      </c>
      <c r="K493" s="103">
        <f t="shared" si="100"/>
        <v>0</v>
      </c>
      <c r="L493" s="15"/>
    </row>
    <row r="494" spans="1:12" s="6" customFormat="1" x14ac:dyDescent="0.2">
      <c r="A494" s="53"/>
      <c r="B494" s="35" t="s">
        <v>824</v>
      </c>
      <c r="C494" s="35" t="s">
        <v>428</v>
      </c>
      <c r="D494" s="63"/>
      <c r="E494" s="63"/>
      <c r="F494" s="142"/>
      <c r="G494" s="142"/>
      <c r="H494" s="97"/>
      <c r="I494" s="102">
        <f t="shared" si="101"/>
        <v>0</v>
      </c>
      <c r="J494" s="102">
        <f t="shared" si="102"/>
        <v>0</v>
      </c>
      <c r="K494" s="103"/>
      <c r="L494" s="15"/>
    </row>
    <row r="495" spans="1:12" s="6" customFormat="1" x14ac:dyDescent="0.2">
      <c r="A495" s="53"/>
      <c r="B495" s="54" t="s">
        <v>0</v>
      </c>
      <c r="C495" s="58" t="s">
        <v>429</v>
      </c>
      <c r="D495" s="63">
        <v>83</v>
      </c>
      <c r="E495" s="63" t="s">
        <v>20</v>
      </c>
      <c r="F495" s="192"/>
      <c r="G495" s="192"/>
      <c r="H495" s="97">
        <f t="shared" ref="H495:H501" si="103">SUM(F495:G495)*D495</f>
        <v>0</v>
      </c>
      <c r="I495" s="102">
        <f t="shared" si="101"/>
        <v>0</v>
      </c>
      <c r="J495" s="102">
        <f t="shared" si="102"/>
        <v>0</v>
      </c>
      <c r="K495" s="103">
        <f t="shared" si="100"/>
        <v>0</v>
      </c>
      <c r="L495" s="15"/>
    </row>
    <row r="496" spans="1:12" s="6" customFormat="1" x14ac:dyDescent="0.2">
      <c r="A496" s="53"/>
      <c r="B496" s="54" t="s">
        <v>1</v>
      </c>
      <c r="C496" s="58" t="s">
        <v>430</v>
      </c>
      <c r="D496" s="63">
        <v>114</v>
      </c>
      <c r="E496" s="63" t="s">
        <v>20</v>
      </c>
      <c r="F496" s="192"/>
      <c r="G496" s="192"/>
      <c r="H496" s="97">
        <f t="shared" si="103"/>
        <v>0</v>
      </c>
      <c r="I496" s="102">
        <f t="shared" si="101"/>
        <v>0</v>
      </c>
      <c r="J496" s="102">
        <f t="shared" si="102"/>
        <v>0</v>
      </c>
      <c r="K496" s="103">
        <f t="shared" si="100"/>
        <v>0</v>
      </c>
      <c r="L496" s="15"/>
    </row>
    <row r="497" spans="1:12" s="6" customFormat="1" x14ac:dyDescent="0.2">
      <c r="A497" s="53"/>
      <c r="B497" s="54" t="s">
        <v>140</v>
      </c>
      <c r="C497" s="58" t="s">
        <v>431</v>
      </c>
      <c r="D497" s="63">
        <v>25</v>
      </c>
      <c r="E497" s="63" t="s">
        <v>320</v>
      </c>
      <c r="F497" s="192"/>
      <c r="G497" s="192"/>
      <c r="H497" s="97">
        <f t="shared" si="103"/>
        <v>0</v>
      </c>
      <c r="I497" s="102">
        <f t="shared" si="101"/>
        <v>0</v>
      </c>
      <c r="J497" s="102">
        <f t="shared" si="102"/>
        <v>0</v>
      </c>
      <c r="K497" s="103">
        <f t="shared" si="100"/>
        <v>0</v>
      </c>
      <c r="L497" s="15"/>
    </row>
    <row r="498" spans="1:12" s="6" customFormat="1" x14ac:dyDescent="0.2">
      <c r="A498" s="53"/>
      <c r="B498" s="54" t="s">
        <v>432</v>
      </c>
      <c r="C498" s="58" t="s">
        <v>433</v>
      </c>
      <c r="D498" s="63">
        <v>1375</v>
      </c>
      <c r="E498" s="63" t="s">
        <v>20</v>
      </c>
      <c r="F498" s="192"/>
      <c r="G498" s="192"/>
      <c r="H498" s="97">
        <f t="shared" si="103"/>
        <v>0</v>
      </c>
      <c r="I498" s="102">
        <f t="shared" si="101"/>
        <v>0</v>
      </c>
      <c r="J498" s="102">
        <f t="shared" si="102"/>
        <v>0</v>
      </c>
      <c r="K498" s="103">
        <f t="shared" si="100"/>
        <v>0</v>
      </c>
      <c r="L498" s="15"/>
    </row>
    <row r="499" spans="1:12" s="6" customFormat="1" x14ac:dyDescent="0.2">
      <c r="A499" s="53"/>
      <c r="B499" s="54" t="s">
        <v>434</v>
      </c>
      <c r="C499" s="58" t="s">
        <v>435</v>
      </c>
      <c r="D499" s="63">
        <v>1012</v>
      </c>
      <c r="E499" s="63" t="s">
        <v>20</v>
      </c>
      <c r="F499" s="192"/>
      <c r="G499" s="192"/>
      <c r="H499" s="97">
        <f t="shared" si="103"/>
        <v>0</v>
      </c>
      <c r="I499" s="102">
        <f t="shared" si="101"/>
        <v>0</v>
      </c>
      <c r="J499" s="102">
        <f t="shared" si="102"/>
        <v>0</v>
      </c>
      <c r="K499" s="103">
        <f t="shared" si="100"/>
        <v>0</v>
      </c>
      <c r="L499" s="15"/>
    </row>
    <row r="500" spans="1:12" s="6" customFormat="1" x14ac:dyDescent="0.2">
      <c r="A500" s="53"/>
      <c r="B500" s="54" t="s">
        <v>436</v>
      </c>
      <c r="C500" s="58" t="s">
        <v>437</v>
      </c>
      <c r="D500" s="63">
        <v>1312</v>
      </c>
      <c r="E500" s="63" t="s">
        <v>20</v>
      </c>
      <c r="F500" s="192"/>
      <c r="G500" s="192"/>
      <c r="H500" s="97">
        <f t="shared" si="103"/>
        <v>0</v>
      </c>
      <c r="I500" s="102">
        <f t="shared" si="101"/>
        <v>0</v>
      </c>
      <c r="J500" s="102">
        <f t="shared" si="102"/>
        <v>0</v>
      </c>
      <c r="K500" s="103">
        <f t="shared" si="100"/>
        <v>0</v>
      </c>
      <c r="L500" s="15"/>
    </row>
    <row r="501" spans="1:12" s="6" customFormat="1" x14ac:dyDescent="0.2">
      <c r="A501" s="53"/>
      <c r="B501" s="54" t="s">
        <v>438</v>
      </c>
      <c r="C501" s="58" t="s">
        <v>439</v>
      </c>
      <c r="D501" s="63">
        <v>47</v>
      </c>
      <c r="E501" s="63" t="s">
        <v>20</v>
      </c>
      <c r="F501" s="192"/>
      <c r="G501" s="192"/>
      <c r="H501" s="97">
        <f t="shared" si="103"/>
        <v>0</v>
      </c>
      <c r="I501" s="102">
        <f t="shared" si="101"/>
        <v>0</v>
      </c>
      <c r="J501" s="102">
        <f t="shared" si="102"/>
        <v>0</v>
      </c>
      <c r="K501" s="103">
        <f t="shared" si="100"/>
        <v>0</v>
      </c>
      <c r="L501" s="15"/>
    </row>
    <row r="502" spans="1:12" s="6" customFormat="1" x14ac:dyDescent="0.2">
      <c r="A502" s="53"/>
      <c r="B502" s="35" t="s">
        <v>825</v>
      </c>
      <c r="C502" s="35" t="s">
        <v>440</v>
      </c>
      <c r="D502" s="63"/>
      <c r="E502" s="63"/>
      <c r="F502" s="142"/>
      <c r="G502" s="142"/>
      <c r="H502" s="97"/>
      <c r="I502" s="97"/>
      <c r="J502" s="97"/>
      <c r="K502" s="103"/>
      <c r="L502" s="15"/>
    </row>
    <row r="503" spans="1:12" s="6" customFormat="1" x14ac:dyDescent="0.2">
      <c r="A503" s="53"/>
      <c r="B503" s="54" t="s">
        <v>2</v>
      </c>
      <c r="C503" s="58" t="s">
        <v>441</v>
      </c>
      <c r="D503" s="63">
        <v>2</v>
      </c>
      <c r="E503" s="63" t="s">
        <v>320</v>
      </c>
      <c r="F503" s="192"/>
      <c r="G503" s="192"/>
      <c r="H503" s="97">
        <f t="shared" ref="H503:H506" si="104">SUM(F503:G503)*D503</f>
        <v>0</v>
      </c>
      <c r="I503" s="102">
        <f t="shared" ref="I503:J506" si="105">ROUND(F503*(1+$K$4),2)</f>
        <v>0</v>
      </c>
      <c r="J503" s="102">
        <f t="shared" si="105"/>
        <v>0</v>
      </c>
      <c r="K503" s="103">
        <f t="shared" si="100"/>
        <v>0</v>
      </c>
      <c r="L503" s="15"/>
    </row>
    <row r="504" spans="1:12" x14ac:dyDescent="0.2">
      <c r="A504" s="77"/>
      <c r="B504" s="42" t="s">
        <v>442</v>
      </c>
      <c r="C504" s="45" t="s">
        <v>443</v>
      </c>
      <c r="D504" s="43">
        <v>2</v>
      </c>
      <c r="E504" s="43" t="s">
        <v>320</v>
      </c>
      <c r="F504" s="194"/>
      <c r="G504" s="194"/>
      <c r="H504" s="97">
        <f t="shared" si="104"/>
        <v>0</v>
      </c>
      <c r="I504" s="90">
        <f t="shared" si="105"/>
        <v>0</v>
      </c>
      <c r="J504" s="90">
        <f t="shared" si="105"/>
        <v>0</v>
      </c>
      <c r="K504" s="91">
        <f t="shared" si="100"/>
        <v>0</v>
      </c>
      <c r="L504" s="17"/>
    </row>
    <row r="505" spans="1:12" x14ac:dyDescent="0.2">
      <c r="A505" s="77"/>
      <c r="B505" s="42" t="s">
        <v>444</v>
      </c>
      <c r="C505" s="45" t="s">
        <v>445</v>
      </c>
      <c r="D505" s="43">
        <v>1</v>
      </c>
      <c r="E505" s="43" t="s">
        <v>320</v>
      </c>
      <c r="F505" s="194"/>
      <c r="G505" s="194"/>
      <c r="H505" s="97">
        <f t="shared" si="104"/>
        <v>0</v>
      </c>
      <c r="I505" s="90">
        <f t="shared" si="105"/>
        <v>0</v>
      </c>
      <c r="J505" s="90">
        <f t="shared" si="105"/>
        <v>0</v>
      </c>
      <c r="K505" s="91">
        <f t="shared" si="100"/>
        <v>0</v>
      </c>
      <c r="L505" s="17"/>
    </row>
    <row r="506" spans="1:12" x14ac:dyDescent="0.2">
      <c r="A506" s="77"/>
      <c r="B506" s="42" t="s">
        <v>446</v>
      </c>
      <c r="C506" s="45" t="s">
        <v>447</v>
      </c>
      <c r="D506" s="43">
        <v>1</v>
      </c>
      <c r="E506" s="43" t="s">
        <v>448</v>
      </c>
      <c r="F506" s="194"/>
      <c r="G506" s="194"/>
      <c r="H506" s="97">
        <f t="shared" si="104"/>
        <v>0</v>
      </c>
      <c r="I506" s="90">
        <f t="shared" si="105"/>
        <v>0</v>
      </c>
      <c r="J506" s="90">
        <f t="shared" si="105"/>
        <v>0</v>
      </c>
      <c r="K506" s="91">
        <f t="shared" si="100"/>
        <v>0</v>
      </c>
      <c r="L506" s="17"/>
    </row>
    <row r="507" spans="1:12" x14ac:dyDescent="0.2">
      <c r="A507" s="77"/>
      <c r="B507" s="49" t="s">
        <v>826</v>
      </c>
      <c r="C507" s="49" t="s">
        <v>449</v>
      </c>
      <c r="D507" s="43"/>
      <c r="E507" s="43"/>
      <c r="F507" s="143"/>
      <c r="G507" s="143"/>
      <c r="H507" s="89"/>
      <c r="I507" s="90"/>
      <c r="J507" s="90"/>
      <c r="K507" s="91"/>
      <c r="L507" s="17"/>
    </row>
    <row r="508" spans="1:12" x14ac:dyDescent="0.2">
      <c r="A508" s="77"/>
      <c r="B508" s="42" t="s">
        <v>36</v>
      </c>
      <c r="C508" s="45" t="s">
        <v>450</v>
      </c>
      <c r="D508" s="43">
        <v>2</v>
      </c>
      <c r="E508" s="43" t="s">
        <v>320</v>
      </c>
      <c r="F508" s="194"/>
      <c r="G508" s="194"/>
      <c r="H508" s="97">
        <f t="shared" ref="H508" si="106">SUM(F508:G508)*D508</f>
        <v>0</v>
      </c>
      <c r="I508" s="90">
        <f>ROUND(F508*(1+$K$4),2)</f>
        <v>0</v>
      </c>
      <c r="J508" s="90">
        <f>ROUND(G508*(1+$K$4),2)</f>
        <v>0</v>
      </c>
      <c r="K508" s="91">
        <f t="shared" si="100"/>
        <v>0</v>
      </c>
      <c r="L508" s="17"/>
    </row>
    <row r="509" spans="1:12" x14ac:dyDescent="0.2">
      <c r="A509" s="77"/>
      <c r="B509" s="49" t="s">
        <v>827</v>
      </c>
      <c r="C509" s="49" t="s">
        <v>451</v>
      </c>
      <c r="D509" s="43"/>
      <c r="E509" s="43"/>
      <c r="F509" s="143"/>
      <c r="G509" s="143"/>
      <c r="H509" s="89"/>
      <c r="I509" s="90"/>
      <c r="J509" s="90"/>
      <c r="K509" s="91"/>
      <c r="L509" s="17"/>
    </row>
    <row r="510" spans="1:12" ht="25.5" x14ac:dyDescent="0.2">
      <c r="A510" s="77"/>
      <c r="B510" s="42" t="s">
        <v>113</v>
      </c>
      <c r="C510" s="45" t="s">
        <v>452</v>
      </c>
      <c r="D510" s="43">
        <v>1</v>
      </c>
      <c r="E510" s="43" t="s">
        <v>320</v>
      </c>
      <c r="F510" s="194"/>
      <c r="G510" s="194"/>
      <c r="H510" s="97">
        <f t="shared" ref="H510:H513" si="107">SUM(F510:G510)*D510</f>
        <v>0</v>
      </c>
      <c r="I510" s="90">
        <f t="shared" ref="I510:J513" si="108">ROUND(F510*(1+$K$4),2)</f>
        <v>0</v>
      </c>
      <c r="J510" s="90">
        <f t="shared" si="108"/>
        <v>0</v>
      </c>
      <c r="K510" s="91">
        <f t="shared" si="100"/>
        <v>0</v>
      </c>
      <c r="L510" s="17"/>
    </row>
    <row r="511" spans="1:12" x14ac:dyDescent="0.2">
      <c r="A511" s="77"/>
      <c r="B511" s="42" t="s">
        <v>453</v>
      </c>
      <c r="C511" s="45" t="s">
        <v>454</v>
      </c>
      <c r="D511" s="43">
        <v>1</v>
      </c>
      <c r="E511" s="43" t="s">
        <v>320</v>
      </c>
      <c r="F511" s="194"/>
      <c r="G511" s="194"/>
      <c r="H511" s="97">
        <f t="shared" si="107"/>
        <v>0</v>
      </c>
      <c r="I511" s="90">
        <f t="shared" si="108"/>
        <v>0</v>
      </c>
      <c r="J511" s="90">
        <f t="shared" si="108"/>
        <v>0</v>
      </c>
      <c r="K511" s="91">
        <f t="shared" si="100"/>
        <v>0</v>
      </c>
      <c r="L511" s="17"/>
    </row>
    <row r="512" spans="1:12" x14ac:dyDescent="0.2">
      <c r="A512" s="77"/>
      <c r="B512" s="42" t="s">
        <v>455</v>
      </c>
      <c r="C512" s="45" t="s">
        <v>456</v>
      </c>
      <c r="D512" s="43">
        <v>75</v>
      </c>
      <c r="E512" s="43" t="s">
        <v>297</v>
      </c>
      <c r="F512" s="194"/>
      <c r="G512" s="194"/>
      <c r="H512" s="97">
        <f t="shared" si="107"/>
        <v>0</v>
      </c>
      <c r="I512" s="90">
        <f t="shared" si="108"/>
        <v>0</v>
      </c>
      <c r="J512" s="90">
        <f t="shared" si="108"/>
        <v>0</v>
      </c>
      <c r="K512" s="91">
        <f t="shared" si="100"/>
        <v>0</v>
      </c>
      <c r="L512" s="17"/>
    </row>
    <row r="513" spans="1:12" x14ac:dyDescent="0.2">
      <c r="A513" s="77"/>
      <c r="B513" s="42" t="s">
        <v>264</v>
      </c>
      <c r="C513" s="45" t="s">
        <v>457</v>
      </c>
      <c r="D513" s="43">
        <v>1</v>
      </c>
      <c r="E513" s="43" t="s">
        <v>320</v>
      </c>
      <c r="F513" s="194"/>
      <c r="G513" s="194"/>
      <c r="H513" s="97">
        <f t="shared" si="107"/>
        <v>0</v>
      </c>
      <c r="I513" s="90">
        <f t="shared" si="108"/>
        <v>0</v>
      </c>
      <c r="J513" s="90">
        <f t="shared" si="108"/>
        <v>0</v>
      </c>
      <c r="K513" s="91">
        <f t="shared" si="100"/>
        <v>0</v>
      </c>
      <c r="L513" s="17"/>
    </row>
    <row r="514" spans="1:12" x14ac:dyDescent="0.2">
      <c r="A514" s="77"/>
      <c r="B514" s="49" t="s">
        <v>828</v>
      </c>
      <c r="C514" s="49" t="s">
        <v>458</v>
      </c>
      <c r="D514" s="43"/>
      <c r="E514" s="43"/>
      <c r="F514" s="143"/>
      <c r="G514" s="143"/>
      <c r="H514" s="89"/>
      <c r="I514" s="90"/>
      <c r="J514" s="90"/>
      <c r="K514" s="91"/>
      <c r="L514" s="17"/>
    </row>
    <row r="515" spans="1:12" x14ac:dyDescent="0.2">
      <c r="A515" s="77"/>
      <c r="B515" s="42" t="s">
        <v>186</v>
      </c>
      <c r="C515" s="45" t="s">
        <v>459</v>
      </c>
      <c r="D515" s="43">
        <v>158</v>
      </c>
      <c r="E515" s="43" t="s">
        <v>297</v>
      </c>
      <c r="F515" s="194"/>
      <c r="G515" s="194"/>
      <c r="H515" s="97">
        <f t="shared" ref="H515:H517" si="109">SUM(F515:G515)*D515</f>
        <v>0</v>
      </c>
      <c r="I515" s="90">
        <f t="shared" ref="I515:J520" si="110">ROUND(F515*(1+$K$4),2)</f>
        <v>0</v>
      </c>
      <c r="J515" s="90">
        <f t="shared" si="110"/>
        <v>0</v>
      </c>
      <c r="K515" s="91">
        <f t="shared" si="100"/>
        <v>0</v>
      </c>
      <c r="L515" s="17"/>
    </row>
    <row r="516" spans="1:12" x14ac:dyDescent="0.2">
      <c r="A516" s="77"/>
      <c r="B516" s="42" t="s">
        <v>189</v>
      </c>
      <c r="C516" s="45" t="s">
        <v>460</v>
      </c>
      <c r="D516" s="43">
        <v>11</v>
      </c>
      <c r="E516" s="43" t="s">
        <v>16</v>
      </c>
      <c r="F516" s="194"/>
      <c r="G516" s="194"/>
      <c r="H516" s="97">
        <f t="shared" si="109"/>
        <v>0</v>
      </c>
      <c r="I516" s="90">
        <f t="shared" si="110"/>
        <v>0</v>
      </c>
      <c r="J516" s="90">
        <f t="shared" si="110"/>
        <v>0</v>
      </c>
      <c r="K516" s="91">
        <f t="shared" si="100"/>
        <v>0</v>
      </c>
      <c r="L516" s="17"/>
    </row>
    <row r="517" spans="1:12" x14ac:dyDescent="0.2">
      <c r="A517" s="77"/>
      <c r="B517" s="42" t="s">
        <v>193</v>
      </c>
      <c r="C517" s="45" t="s">
        <v>461</v>
      </c>
      <c r="D517" s="43">
        <v>5</v>
      </c>
      <c r="E517" s="43" t="s">
        <v>16</v>
      </c>
      <c r="F517" s="194"/>
      <c r="G517" s="194"/>
      <c r="H517" s="97">
        <f t="shared" si="109"/>
        <v>0</v>
      </c>
      <c r="I517" s="90">
        <f t="shared" si="110"/>
        <v>0</v>
      </c>
      <c r="J517" s="90">
        <f t="shared" si="110"/>
        <v>0</v>
      </c>
      <c r="K517" s="91">
        <f t="shared" si="100"/>
        <v>0</v>
      </c>
      <c r="L517" s="17"/>
    </row>
    <row r="518" spans="1:12" x14ac:dyDescent="0.2">
      <c r="A518" s="77"/>
      <c r="B518" s="49" t="s">
        <v>829</v>
      </c>
      <c r="C518" s="49" t="s">
        <v>462</v>
      </c>
      <c r="D518" s="43"/>
      <c r="E518" s="43"/>
      <c r="F518" s="143"/>
      <c r="G518" s="143"/>
      <c r="H518" s="89"/>
      <c r="I518" s="90">
        <f t="shared" si="110"/>
        <v>0</v>
      </c>
      <c r="J518" s="90">
        <f t="shared" si="110"/>
        <v>0</v>
      </c>
      <c r="K518" s="91"/>
      <c r="L518" s="17"/>
    </row>
    <row r="519" spans="1:12" x14ac:dyDescent="0.2">
      <c r="A519" s="77"/>
      <c r="B519" s="42" t="s">
        <v>197</v>
      </c>
      <c r="C519" s="45" t="s">
        <v>463</v>
      </c>
      <c r="D519" s="43">
        <v>1</v>
      </c>
      <c r="E519" s="43" t="s">
        <v>320</v>
      </c>
      <c r="F519" s="194"/>
      <c r="G519" s="194"/>
      <c r="H519" s="97">
        <f t="shared" ref="H519:H520" si="111">SUM(F519:G519)*D519</f>
        <v>0</v>
      </c>
      <c r="I519" s="90">
        <f t="shared" si="110"/>
        <v>0</v>
      </c>
      <c r="J519" s="90">
        <f t="shared" si="110"/>
        <v>0</v>
      </c>
      <c r="K519" s="91">
        <f t="shared" si="100"/>
        <v>0</v>
      </c>
      <c r="L519" s="17"/>
    </row>
    <row r="520" spans="1:12" x14ac:dyDescent="0.2">
      <c r="A520" s="77"/>
      <c r="B520" s="42" t="s">
        <v>206</v>
      </c>
      <c r="C520" s="45" t="s">
        <v>464</v>
      </c>
      <c r="D520" s="43">
        <v>1</v>
      </c>
      <c r="E520" s="43" t="s">
        <v>320</v>
      </c>
      <c r="F520" s="194"/>
      <c r="G520" s="194"/>
      <c r="H520" s="97">
        <f t="shared" si="111"/>
        <v>0</v>
      </c>
      <c r="I520" s="90">
        <f t="shared" si="110"/>
        <v>0</v>
      </c>
      <c r="J520" s="90">
        <f t="shared" si="110"/>
        <v>0</v>
      </c>
      <c r="K520" s="91">
        <f t="shared" si="100"/>
        <v>0</v>
      </c>
      <c r="L520" s="17"/>
    </row>
    <row r="521" spans="1:12" x14ac:dyDescent="0.2">
      <c r="A521" s="77"/>
      <c r="B521" s="49" t="s">
        <v>830</v>
      </c>
      <c r="C521" s="49" t="s">
        <v>465</v>
      </c>
      <c r="D521" s="43"/>
      <c r="E521" s="43"/>
      <c r="F521" s="143"/>
      <c r="G521" s="143"/>
      <c r="H521" s="89"/>
      <c r="I521" s="90"/>
      <c r="J521" s="90"/>
      <c r="K521" s="91"/>
      <c r="L521" s="17"/>
    </row>
    <row r="522" spans="1:12" s="6" customFormat="1" x14ac:dyDescent="0.2">
      <c r="A522" s="53"/>
      <c r="B522" s="54" t="s">
        <v>208</v>
      </c>
      <c r="C522" s="58" t="s">
        <v>466</v>
      </c>
      <c r="D522" s="63">
        <v>80</v>
      </c>
      <c r="E522" s="63" t="s">
        <v>20</v>
      </c>
      <c r="F522" s="192"/>
      <c r="G522" s="192"/>
      <c r="H522" s="97">
        <f t="shared" ref="H522:H525" si="112">SUM(F522:G522)*D522</f>
        <v>0</v>
      </c>
      <c r="I522" s="102">
        <f t="shared" ref="I522:I533" si="113">ROUND(F522*(1+$K$4),2)</f>
        <v>0</v>
      </c>
      <c r="J522" s="102">
        <f t="shared" ref="J522:J533" si="114">ROUND(G522*(1+$K$4),2)</f>
        <v>0</v>
      </c>
      <c r="K522" s="103">
        <f t="shared" si="100"/>
        <v>0</v>
      </c>
      <c r="L522" s="15"/>
    </row>
    <row r="523" spans="1:12" s="6" customFormat="1" x14ac:dyDescent="0.2">
      <c r="A523" s="53"/>
      <c r="B523" s="54" t="s">
        <v>467</v>
      </c>
      <c r="C523" s="58" t="s">
        <v>468</v>
      </c>
      <c r="D523" s="63">
        <v>90</v>
      </c>
      <c r="E523" s="63" t="s">
        <v>20</v>
      </c>
      <c r="F523" s="192"/>
      <c r="G523" s="192"/>
      <c r="H523" s="97">
        <f t="shared" si="112"/>
        <v>0</v>
      </c>
      <c r="I523" s="102">
        <f t="shared" si="113"/>
        <v>0</v>
      </c>
      <c r="J523" s="102">
        <f t="shared" si="114"/>
        <v>0</v>
      </c>
      <c r="K523" s="103">
        <f t="shared" si="100"/>
        <v>0</v>
      </c>
      <c r="L523" s="15"/>
    </row>
    <row r="524" spans="1:12" s="6" customFormat="1" x14ac:dyDescent="0.2">
      <c r="A524" s="53"/>
      <c r="B524" s="54" t="s">
        <v>469</v>
      </c>
      <c r="C524" s="58" t="s">
        <v>470</v>
      </c>
      <c r="D524" s="63">
        <v>90</v>
      </c>
      <c r="E524" s="63" t="s">
        <v>20</v>
      </c>
      <c r="F524" s="192"/>
      <c r="G524" s="192"/>
      <c r="H524" s="97">
        <f t="shared" si="112"/>
        <v>0</v>
      </c>
      <c r="I524" s="102">
        <f t="shared" si="113"/>
        <v>0</v>
      </c>
      <c r="J524" s="102">
        <f t="shared" si="114"/>
        <v>0</v>
      </c>
      <c r="K524" s="103">
        <f t="shared" si="100"/>
        <v>0</v>
      </c>
      <c r="L524" s="15"/>
    </row>
    <row r="525" spans="1:12" s="6" customFormat="1" x14ac:dyDescent="0.2">
      <c r="A525" s="53"/>
      <c r="B525" s="54" t="s">
        <v>471</v>
      </c>
      <c r="C525" s="58" t="s">
        <v>472</v>
      </c>
      <c r="D525" s="63">
        <v>30</v>
      </c>
      <c r="E525" s="63" t="s">
        <v>20</v>
      </c>
      <c r="F525" s="192"/>
      <c r="G525" s="192"/>
      <c r="H525" s="97">
        <f t="shared" si="112"/>
        <v>0</v>
      </c>
      <c r="I525" s="102">
        <f t="shared" si="113"/>
        <v>0</v>
      </c>
      <c r="J525" s="102">
        <f t="shared" si="114"/>
        <v>0</v>
      </c>
      <c r="K525" s="103">
        <f t="shared" si="100"/>
        <v>0</v>
      </c>
      <c r="L525" s="15"/>
    </row>
    <row r="526" spans="1:12" s="6" customFormat="1" x14ac:dyDescent="0.2">
      <c r="A526" s="53"/>
      <c r="B526" s="35" t="s">
        <v>831</v>
      </c>
      <c r="C526" s="69" t="s">
        <v>473</v>
      </c>
      <c r="D526" s="63"/>
      <c r="E526" s="63"/>
      <c r="F526" s="142"/>
      <c r="G526" s="142"/>
      <c r="H526" s="97"/>
      <c r="I526" s="102">
        <f t="shared" si="113"/>
        <v>0</v>
      </c>
      <c r="J526" s="102">
        <f t="shared" si="114"/>
        <v>0</v>
      </c>
      <c r="K526" s="103"/>
      <c r="L526" s="15"/>
    </row>
    <row r="527" spans="1:12" x14ac:dyDescent="0.2">
      <c r="A527" s="77"/>
      <c r="B527" s="42" t="s">
        <v>214</v>
      </c>
      <c r="C527" s="45" t="s">
        <v>474</v>
      </c>
      <c r="D527" s="43">
        <v>1000</v>
      </c>
      <c r="E527" s="43" t="s">
        <v>297</v>
      </c>
      <c r="F527" s="194"/>
      <c r="G527" s="194"/>
      <c r="H527" s="97">
        <f t="shared" ref="H527:H533" si="115">SUM(F527:G527)*D527</f>
        <v>0</v>
      </c>
      <c r="I527" s="90">
        <f t="shared" si="113"/>
        <v>0</v>
      </c>
      <c r="J527" s="90">
        <f t="shared" si="114"/>
        <v>0</v>
      </c>
      <c r="K527" s="91">
        <f t="shared" si="100"/>
        <v>0</v>
      </c>
      <c r="L527" s="17"/>
    </row>
    <row r="528" spans="1:12" ht="25.5" x14ac:dyDescent="0.2">
      <c r="A528" s="77"/>
      <c r="B528" s="42" t="s">
        <v>216</v>
      </c>
      <c r="C528" s="45" t="s">
        <v>475</v>
      </c>
      <c r="D528" s="43">
        <v>5</v>
      </c>
      <c r="E528" s="43" t="s">
        <v>320</v>
      </c>
      <c r="F528" s="194"/>
      <c r="G528" s="194"/>
      <c r="H528" s="97">
        <f t="shared" si="115"/>
        <v>0</v>
      </c>
      <c r="I528" s="90">
        <f t="shared" si="113"/>
        <v>0</v>
      </c>
      <c r="J528" s="90">
        <f t="shared" si="114"/>
        <v>0</v>
      </c>
      <c r="K528" s="91">
        <f t="shared" si="100"/>
        <v>0</v>
      </c>
      <c r="L528" s="17"/>
    </row>
    <row r="529" spans="1:12" ht="17.25" customHeight="1" x14ac:dyDescent="0.2">
      <c r="A529" s="77"/>
      <c r="B529" s="42" t="s">
        <v>476</v>
      </c>
      <c r="C529" s="45" t="s">
        <v>477</v>
      </c>
      <c r="D529" s="43">
        <v>9</v>
      </c>
      <c r="E529" s="43" t="s">
        <v>320</v>
      </c>
      <c r="F529" s="194"/>
      <c r="G529" s="194"/>
      <c r="H529" s="97">
        <f t="shared" si="115"/>
        <v>0</v>
      </c>
      <c r="I529" s="90">
        <f t="shared" si="113"/>
        <v>0</v>
      </c>
      <c r="J529" s="90">
        <f t="shared" si="114"/>
        <v>0</v>
      </c>
      <c r="K529" s="91">
        <f t="shared" si="100"/>
        <v>0</v>
      </c>
      <c r="L529" s="17"/>
    </row>
    <row r="530" spans="1:12" x14ac:dyDescent="0.2">
      <c r="A530" s="77"/>
      <c r="B530" s="42" t="s">
        <v>220</v>
      </c>
      <c r="C530" s="45" t="s">
        <v>478</v>
      </c>
      <c r="D530" s="43">
        <v>3</v>
      </c>
      <c r="E530" s="43" t="s">
        <v>320</v>
      </c>
      <c r="F530" s="194"/>
      <c r="G530" s="194"/>
      <c r="H530" s="97">
        <f t="shared" si="115"/>
        <v>0</v>
      </c>
      <c r="I530" s="90">
        <f t="shared" si="113"/>
        <v>0</v>
      </c>
      <c r="J530" s="90">
        <f t="shared" si="114"/>
        <v>0</v>
      </c>
      <c r="K530" s="91">
        <f t="shared" si="100"/>
        <v>0</v>
      </c>
      <c r="L530" s="17"/>
    </row>
    <row r="531" spans="1:12" ht="25.5" x14ac:dyDescent="0.2">
      <c r="A531" s="77"/>
      <c r="B531" s="42" t="s">
        <v>221</v>
      </c>
      <c r="C531" s="45" t="s">
        <v>479</v>
      </c>
      <c r="D531" s="43">
        <v>2</v>
      </c>
      <c r="E531" s="43" t="s">
        <v>320</v>
      </c>
      <c r="F531" s="194"/>
      <c r="G531" s="194"/>
      <c r="H531" s="97">
        <f t="shared" si="115"/>
        <v>0</v>
      </c>
      <c r="I531" s="90">
        <f t="shared" si="113"/>
        <v>0</v>
      </c>
      <c r="J531" s="90">
        <f t="shared" si="114"/>
        <v>0</v>
      </c>
      <c r="K531" s="91">
        <f t="shared" si="100"/>
        <v>0</v>
      </c>
      <c r="L531" s="17"/>
    </row>
    <row r="532" spans="1:12" ht="25.5" x14ac:dyDescent="0.2">
      <c r="A532" s="77"/>
      <c r="B532" s="42" t="s">
        <v>222</v>
      </c>
      <c r="C532" s="45" t="s">
        <v>480</v>
      </c>
      <c r="D532" s="43">
        <v>1</v>
      </c>
      <c r="E532" s="43" t="s">
        <v>320</v>
      </c>
      <c r="F532" s="194"/>
      <c r="G532" s="194"/>
      <c r="H532" s="97">
        <f t="shared" si="115"/>
        <v>0</v>
      </c>
      <c r="I532" s="90">
        <f t="shared" si="113"/>
        <v>0</v>
      </c>
      <c r="J532" s="90">
        <f t="shared" si="114"/>
        <v>0</v>
      </c>
      <c r="K532" s="91">
        <f t="shared" si="100"/>
        <v>0</v>
      </c>
      <c r="L532" s="17"/>
    </row>
    <row r="533" spans="1:12" ht="25.5" x14ac:dyDescent="0.2">
      <c r="A533" s="77"/>
      <c r="B533" s="42" t="s">
        <v>223</v>
      </c>
      <c r="C533" s="45" t="s">
        <v>481</v>
      </c>
      <c r="D533" s="43">
        <v>1</v>
      </c>
      <c r="E533" s="43" t="s">
        <v>320</v>
      </c>
      <c r="F533" s="194"/>
      <c r="G533" s="194"/>
      <c r="H533" s="97">
        <f t="shared" si="115"/>
        <v>0</v>
      </c>
      <c r="I533" s="90">
        <f t="shared" si="113"/>
        <v>0</v>
      </c>
      <c r="J533" s="90">
        <f t="shared" si="114"/>
        <v>0</v>
      </c>
      <c r="K533" s="91">
        <f t="shared" si="100"/>
        <v>0</v>
      </c>
      <c r="L533" s="17"/>
    </row>
    <row r="534" spans="1:12" ht="15" customHeight="1" x14ac:dyDescent="0.2">
      <c r="A534" s="24"/>
      <c r="B534" s="173" t="s">
        <v>842</v>
      </c>
      <c r="C534" s="174"/>
      <c r="D534" s="174"/>
      <c r="E534" s="175"/>
      <c r="F534" s="117">
        <f>SUMPRODUCT(D419:D533,F419:F533)</f>
        <v>0</v>
      </c>
      <c r="G534" s="117">
        <f>SUMPRODUCT(D419:D533,G419:G533)</f>
        <v>0</v>
      </c>
      <c r="H534" s="118">
        <f>SUM(H419:H533)</f>
        <v>0</v>
      </c>
      <c r="I534" s="119">
        <f>SUMPRODUCT(D419:D533,I419:I533)</f>
        <v>0</v>
      </c>
      <c r="J534" s="119">
        <f>SUMPRODUCT(D419:D533,J419:J533)</f>
        <v>0</v>
      </c>
      <c r="K534" s="120">
        <f>SUM(K419:K533)</f>
        <v>0</v>
      </c>
      <c r="L534" s="17"/>
    </row>
    <row r="535" spans="1:12" ht="15" customHeight="1" x14ac:dyDescent="0.2">
      <c r="A535" s="86"/>
      <c r="B535" s="176" t="s">
        <v>843</v>
      </c>
      <c r="C535" s="177"/>
      <c r="D535" s="177"/>
      <c r="E535" s="178"/>
      <c r="F535" s="144">
        <f>F196+F416+F534</f>
        <v>0</v>
      </c>
      <c r="G535" s="144">
        <f t="shared" ref="G535:H535" si="116">G196+G416+G534</f>
        <v>0</v>
      </c>
      <c r="H535" s="144">
        <f t="shared" si="116"/>
        <v>0</v>
      </c>
      <c r="I535" s="145">
        <f>I196+I416+I534</f>
        <v>0</v>
      </c>
      <c r="J535" s="145">
        <f t="shared" ref="J535:K535" si="117">J196+J416+J534</f>
        <v>0</v>
      </c>
      <c r="K535" s="146">
        <f t="shared" si="117"/>
        <v>0</v>
      </c>
      <c r="L535" s="17"/>
    </row>
    <row r="536" spans="1:12" x14ac:dyDescent="0.2">
      <c r="A536" s="2"/>
      <c r="B536" s="19"/>
      <c r="C536" s="20"/>
      <c r="D536" s="21"/>
      <c r="E536" s="21"/>
      <c r="F536" s="20"/>
      <c r="G536" s="20"/>
      <c r="H536" s="22"/>
      <c r="I536" s="23"/>
      <c r="J536" s="23"/>
      <c r="K536" s="22"/>
    </row>
  </sheetData>
  <sheetProtection algorithmName="SHA-512" hashValue="VDuXUpn24LkxCk/LPYmhQJMIXCA8doElb1PuQxNISxTJdPb2LTJO64Wy9stOBa1swBl+boGE8BVUvZNbDQuxfA==" saltValue="HNvOzr0SY/uXtuHoV8kodQ==" spinCount="100000" sheet="1" objects="1" scenarios="1"/>
  <mergeCells count="36">
    <mergeCell ref="B415:E415"/>
    <mergeCell ref="B416:E416"/>
    <mergeCell ref="B534:E534"/>
    <mergeCell ref="B535:E535"/>
    <mergeCell ref="B297:E297"/>
    <mergeCell ref="B379:E379"/>
    <mergeCell ref="B391:E391"/>
    <mergeCell ref="B399:E399"/>
    <mergeCell ref="B406:E406"/>
    <mergeCell ref="A14:B14"/>
    <mergeCell ref="C14:K14"/>
    <mergeCell ref="B196:E196"/>
    <mergeCell ref="A1:K1"/>
    <mergeCell ref="A12:B13"/>
    <mergeCell ref="C12:C13"/>
    <mergeCell ref="D12:D13"/>
    <mergeCell ref="E12:E13"/>
    <mergeCell ref="H12:H13"/>
    <mergeCell ref="K12:K13"/>
    <mergeCell ref="I4:J4"/>
    <mergeCell ref="A4:H4"/>
    <mergeCell ref="A5:H5"/>
    <mergeCell ref="A2:K2"/>
    <mergeCell ref="F12:G12"/>
    <mergeCell ref="I12:J12"/>
    <mergeCell ref="A7:K7"/>
    <mergeCell ref="A6:K6"/>
    <mergeCell ref="A3:K3"/>
    <mergeCell ref="I5:J5"/>
    <mergeCell ref="A9:K9"/>
    <mergeCell ref="A10:B10"/>
    <mergeCell ref="C10:F10"/>
    <mergeCell ref="H10:K10"/>
    <mergeCell ref="A11:B11"/>
    <mergeCell ref="C11:F11"/>
    <mergeCell ref="H11:K11"/>
  </mergeCells>
  <printOptions horizontalCentered="1"/>
  <pageMargins left="0.39370078740157483" right="0.39370078740157483" top="0.70866141732283472" bottom="0.59055118110236227" header="0.31496062992125984" footer="0.31496062992125984"/>
  <pageSetup paperSize="9" scale="74" fitToHeight="20" orientation="landscape" r:id="rId1"/>
  <headerFooter alignWithMargins="0">
    <oddHeader xml:space="preserve">&amp;L&amp;"MS Sans Serif,Negrito"&amp;12&amp;G
&amp;"Arial,Normal"&amp;9
&amp;C&amp;"-,Negrito"&amp;12&amp;K03+000UNIDADE DE ENGENHARIA
Gerência de Projetos e Obras Civis&amp;R&amp;"-,Negrito"&amp;K03+000PROCESSO Nº. 0000076/2018
CC (      )    TP (      )    CP(      )   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ED SEDE BANRISUL - 7º andar rev</vt:lpstr>
      <vt:lpstr>'ED SEDE BANRISUL - 7º andar rev'!Area_de_impressao</vt:lpstr>
      <vt:lpstr>'ED SEDE BANRISUL - 7º andar rev'!Titulos_de_impressao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Ana Lucia Fantinelli</cp:lastModifiedBy>
  <cp:lastPrinted>2018-03-02T16:44:51Z</cp:lastPrinted>
  <dcterms:created xsi:type="dcterms:W3CDTF">2000-05-25T11:19:14Z</dcterms:created>
  <dcterms:modified xsi:type="dcterms:W3CDTF">2018-03-02T17:10:14Z</dcterms:modified>
</cp:coreProperties>
</file>